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pub\RA\HL\Data\RA-AL\1c_RA-AL-RAW-DATA\7PS\"/>
    </mc:Choice>
  </mc:AlternateContent>
  <xr:revisionPtr revIDLastSave="0" documentId="13_ncr:1_{0F8CE0F9-6D4F-4BBD-9BEA-2814E971987F}" xr6:coauthVersionLast="47" xr6:coauthVersionMax="47" xr10:uidLastSave="{00000000-0000-0000-0000-000000000000}"/>
  <bookViews>
    <workbookView xWindow="-108" yWindow="-108" windowWidth="23256" windowHeight="12456" tabRatio="889" xr2:uid="{00000000-000D-0000-FFFF-FFFF00000000}"/>
  </bookViews>
  <sheets>
    <sheet name="Incorporated_Social_Vul_2021" sheetId="19" r:id="rId1"/>
    <sheet name="Unincorporated_Social_Vul_2021" sheetId="20" r:id="rId2"/>
    <sheet name="Communities_Social_Vul_2021" sheetId="15" r:id="rId3"/>
    <sheet name="Counties_Social_Vul_2021" sheetId="6" r:id="rId4"/>
    <sheet name="Regions_Social_Vul_2021" sheetId="10" r:id="rId5"/>
    <sheet name="All_Social_Vul_Data_2021" sheetId="9" r:id="rId6"/>
    <sheet name="Metadata" sheetId="2" r:id="rId7"/>
    <sheet name="Other_Indices" sheetId="21" r:id="rId8"/>
  </sheets>
  <definedNames>
    <definedName name="_xlnm._FilterDatabase" localSheetId="5" hidden="1">All_Social_Vul_Data_2021!$A$1:$X$348</definedName>
    <definedName name="_xlnm._FilterDatabase" localSheetId="2" hidden="1">Communities_Social_Vul_2021!$B$2:$AQ$286</definedName>
    <definedName name="_xlnm._FilterDatabase" localSheetId="3" hidden="1">Counties_Social_Vul_2021!$AG$1:$AQ$57</definedName>
    <definedName name="_xlnm._FilterDatabase" localSheetId="0" hidden="1">Incorporated_Social_Vul_2021!$B$2:$AQ$231</definedName>
    <definedName name="_xlnm._FilterDatabase" localSheetId="4" hidden="1">Regions_Social_Vul_2021!$B$2:$Y$2</definedName>
    <definedName name="_xlnm._FilterDatabase" localSheetId="1" hidden="1">Unincorporated_Social_Vul_2021!$B$2:$AQ$57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 i="19" l="1"/>
  <c r="AF5" i="19"/>
  <c r="AF6" i="19"/>
  <c r="AF8" i="19"/>
  <c r="AF7" i="19"/>
  <c r="AF9" i="19"/>
  <c r="AF10" i="19"/>
  <c r="AF13" i="19"/>
  <c r="AF11" i="19"/>
  <c r="AF15" i="19"/>
  <c r="AF12" i="19"/>
  <c r="AF14" i="19"/>
  <c r="AF16" i="19"/>
  <c r="AF17" i="19"/>
  <c r="AF18" i="19"/>
  <c r="AF19" i="19"/>
  <c r="AF21" i="19"/>
  <c r="AF23" i="19"/>
  <c r="AF20" i="19"/>
  <c r="AF24" i="19"/>
  <c r="AF22" i="19"/>
  <c r="AF27" i="19"/>
  <c r="AF32" i="19"/>
  <c r="AF28" i="19"/>
  <c r="AF25" i="19"/>
  <c r="AF31" i="19"/>
  <c r="AF26" i="19"/>
  <c r="AF35" i="19"/>
  <c r="AF33" i="19"/>
  <c r="AF29" i="19"/>
  <c r="AF30" i="19"/>
  <c r="AF38" i="19"/>
  <c r="AF34" i="19"/>
  <c r="AF36" i="19"/>
  <c r="AF37" i="19"/>
  <c r="AF41" i="19"/>
  <c r="AF43" i="19"/>
  <c r="AF44" i="19"/>
  <c r="AF45" i="19"/>
  <c r="AF47" i="19"/>
  <c r="AF40" i="19"/>
  <c r="AF46" i="19"/>
  <c r="AF49" i="19"/>
  <c r="AF39" i="19"/>
  <c r="AF51" i="19"/>
  <c r="AF42" i="19"/>
  <c r="AF52" i="19"/>
  <c r="AF50" i="19"/>
  <c r="AF48" i="19"/>
  <c r="AF53" i="19"/>
  <c r="AF59" i="19"/>
  <c r="AF58" i="19"/>
  <c r="AF57" i="19"/>
  <c r="AF56" i="19"/>
  <c r="AF55" i="19"/>
  <c r="AF54" i="19"/>
  <c r="AF61" i="19"/>
  <c r="AF60" i="19"/>
  <c r="AF62" i="19"/>
  <c r="AF63" i="19"/>
  <c r="AF64" i="19"/>
  <c r="AF66" i="19"/>
  <c r="AF65" i="19"/>
  <c r="AF67" i="19"/>
  <c r="AF69" i="19"/>
  <c r="AF68" i="19"/>
  <c r="AF70" i="19"/>
  <c r="AF75" i="19"/>
  <c r="AF71" i="19"/>
  <c r="AF77" i="19"/>
  <c r="AF73" i="19"/>
  <c r="AF72" i="19"/>
  <c r="AF79" i="19"/>
  <c r="AF74" i="19"/>
  <c r="AF76" i="19"/>
  <c r="AF80" i="19"/>
  <c r="AF82" i="19"/>
  <c r="AF78" i="19"/>
  <c r="AF81" i="19"/>
  <c r="AF83" i="19"/>
  <c r="AF87" i="19"/>
  <c r="AF86" i="19"/>
  <c r="AF85" i="19"/>
  <c r="AF84" i="19"/>
  <c r="AF89" i="19"/>
  <c r="AF88" i="19"/>
  <c r="AF92" i="19"/>
  <c r="AF91" i="19"/>
  <c r="AF94" i="19"/>
  <c r="AF90" i="19"/>
  <c r="AF97" i="19"/>
  <c r="AF95" i="19"/>
  <c r="AF98" i="19"/>
  <c r="AF93" i="19"/>
  <c r="AF96" i="19"/>
  <c r="AF101" i="19"/>
  <c r="AF99" i="19"/>
  <c r="AF102" i="19"/>
  <c r="AF100" i="19"/>
  <c r="AF103" i="19"/>
  <c r="AF108" i="19"/>
  <c r="AF111" i="19"/>
  <c r="AF104" i="19"/>
  <c r="AF105" i="19"/>
  <c r="AF110" i="19"/>
  <c r="AF107" i="19"/>
  <c r="AF109" i="19"/>
  <c r="AF106" i="19"/>
  <c r="AF118" i="19"/>
  <c r="AF113" i="19"/>
  <c r="AF119" i="19"/>
  <c r="AF115" i="19"/>
  <c r="AF117" i="19"/>
  <c r="AF114" i="19"/>
  <c r="AF121" i="19"/>
  <c r="AF122" i="19"/>
  <c r="AF112" i="19"/>
  <c r="AF123" i="19"/>
  <c r="AF116" i="19"/>
  <c r="AF120" i="19"/>
  <c r="AF128" i="19"/>
  <c r="AF127" i="19"/>
  <c r="AF132" i="19"/>
  <c r="AF136" i="19"/>
  <c r="AF126" i="19"/>
  <c r="AF125" i="19"/>
  <c r="AF131" i="19"/>
  <c r="AF135" i="19"/>
  <c r="AF138" i="19"/>
  <c r="AF124" i="19"/>
  <c r="AF130" i="19"/>
  <c r="AF143" i="19"/>
  <c r="AF133" i="19"/>
  <c r="AF129" i="19"/>
  <c r="AF137" i="19"/>
  <c r="AF139" i="19"/>
  <c r="AF140" i="19"/>
  <c r="AF142" i="19"/>
  <c r="AF134" i="19"/>
  <c r="AF146" i="19"/>
  <c r="AF141" i="19"/>
  <c r="AF145" i="19"/>
  <c r="AF152" i="19"/>
  <c r="AF149" i="19"/>
  <c r="AF148" i="19"/>
  <c r="AF144" i="19"/>
  <c r="AF147" i="19"/>
  <c r="AF150" i="19"/>
  <c r="AF151" i="19"/>
  <c r="AF153" i="19"/>
  <c r="AF160" i="19"/>
  <c r="AF158" i="19"/>
  <c r="AF159" i="19"/>
  <c r="AF155" i="19"/>
  <c r="AF154" i="19"/>
  <c r="AF156" i="19"/>
  <c r="AF162" i="19"/>
  <c r="AF157" i="19"/>
  <c r="AF163" i="19"/>
  <c r="AF161" i="19"/>
  <c r="AF165" i="19"/>
  <c r="AF167" i="19"/>
  <c r="AF164" i="19"/>
  <c r="AF168" i="19"/>
  <c r="AF166" i="19"/>
  <c r="AF169" i="19"/>
  <c r="AF170" i="19"/>
  <c r="AF172" i="19"/>
  <c r="AF175" i="19"/>
  <c r="AF173" i="19"/>
  <c r="AF171" i="19"/>
  <c r="AF178" i="19"/>
  <c r="AF183" i="19"/>
  <c r="AF176" i="19"/>
  <c r="AF182" i="19"/>
  <c r="AF179" i="19"/>
  <c r="AF177" i="19"/>
  <c r="AF174" i="19"/>
  <c r="AF181" i="19"/>
  <c r="AF189" i="19"/>
  <c r="AF192" i="19"/>
  <c r="AF190" i="19"/>
  <c r="AF186" i="19"/>
  <c r="AF180" i="19"/>
  <c r="AF185" i="19"/>
  <c r="AF187" i="19"/>
  <c r="AF188" i="19"/>
  <c r="AF184" i="19"/>
  <c r="AF191" i="19"/>
  <c r="AF194" i="19"/>
  <c r="AF193" i="19"/>
  <c r="AF199" i="19"/>
  <c r="AF197" i="19"/>
  <c r="AF198" i="19"/>
  <c r="AF195" i="19"/>
  <c r="AF200" i="19"/>
  <c r="AF196" i="19"/>
  <c r="AF202" i="19"/>
  <c r="AF201" i="19"/>
  <c r="AF203" i="19"/>
  <c r="AF206" i="19"/>
  <c r="AF205" i="19"/>
  <c r="AF204" i="19"/>
  <c r="AF208" i="19"/>
  <c r="AF207" i="19"/>
  <c r="AF209" i="19"/>
  <c r="AF210" i="19"/>
  <c r="AF212" i="19"/>
  <c r="AF211" i="19"/>
  <c r="AF213" i="19"/>
  <c r="AF219" i="19"/>
  <c r="AF221" i="19"/>
  <c r="AF220" i="19"/>
  <c r="AF222" i="19"/>
  <c r="AF216" i="19"/>
  <c r="AF218" i="19"/>
  <c r="AF217" i="19"/>
  <c r="AF223" i="19"/>
  <c r="AF215" i="19"/>
  <c r="AF214" i="19"/>
  <c r="AF224" i="19"/>
  <c r="AF225" i="19"/>
  <c r="AF226" i="19"/>
  <c r="AF227" i="19"/>
  <c r="AF228" i="19"/>
  <c r="AF229" i="19"/>
  <c r="AF230" i="19"/>
  <c r="AF231" i="19"/>
  <c r="AF3" i="19"/>
  <c r="AD4" i="19"/>
  <c r="AD5" i="19"/>
  <c r="AD6" i="19"/>
  <c r="AD8" i="19"/>
  <c r="AD7" i="19"/>
  <c r="AD9" i="19"/>
  <c r="AD10" i="19"/>
  <c r="AD13" i="19"/>
  <c r="AD11" i="19"/>
  <c r="AD15" i="19"/>
  <c r="AD12" i="19"/>
  <c r="AD14" i="19"/>
  <c r="AD16" i="19"/>
  <c r="AD17" i="19"/>
  <c r="AD18" i="19"/>
  <c r="AD19" i="19"/>
  <c r="AD21" i="19"/>
  <c r="AD23" i="19"/>
  <c r="AD20" i="19"/>
  <c r="AD24" i="19"/>
  <c r="AD22" i="19"/>
  <c r="AD27" i="19"/>
  <c r="AD32" i="19"/>
  <c r="AD28" i="19"/>
  <c r="AD25" i="19"/>
  <c r="AD31" i="19"/>
  <c r="AD26" i="19"/>
  <c r="AD35" i="19"/>
  <c r="AD33" i="19"/>
  <c r="AD29" i="19"/>
  <c r="AD30" i="19"/>
  <c r="AD38" i="19"/>
  <c r="AD34" i="19"/>
  <c r="AD36" i="19"/>
  <c r="AD37" i="19"/>
  <c r="AD41" i="19"/>
  <c r="AD43" i="19"/>
  <c r="AD44" i="19"/>
  <c r="AD45" i="19"/>
  <c r="AD47" i="19"/>
  <c r="AD40" i="19"/>
  <c r="AD46" i="19"/>
  <c r="AD49" i="19"/>
  <c r="AD39" i="19"/>
  <c r="AD51" i="19"/>
  <c r="AD42" i="19"/>
  <c r="AD52" i="19"/>
  <c r="AD50" i="19"/>
  <c r="AD48" i="19"/>
  <c r="AD53" i="19"/>
  <c r="AD59" i="19"/>
  <c r="AD58" i="19"/>
  <c r="AD57" i="19"/>
  <c r="AD56" i="19"/>
  <c r="AD55" i="19"/>
  <c r="AD54" i="19"/>
  <c r="AD61" i="19"/>
  <c r="AD60" i="19"/>
  <c r="AD62" i="19"/>
  <c r="AD63" i="19"/>
  <c r="AD64" i="19"/>
  <c r="AD66" i="19"/>
  <c r="AD65" i="19"/>
  <c r="AD67" i="19"/>
  <c r="AD69" i="19"/>
  <c r="AD68" i="19"/>
  <c r="AD70" i="19"/>
  <c r="AD75" i="19"/>
  <c r="AD71" i="19"/>
  <c r="AD77" i="19"/>
  <c r="AD73" i="19"/>
  <c r="AD72" i="19"/>
  <c r="AD79" i="19"/>
  <c r="AD74" i="19"/>
  <c r="AD76" i="19"/>
  <c r="AD80" i="19"/>
  <c r="AD82" i="19"/>
  <c r="AD78" i="19"/>
  <c r="AD81" i="19"/>
  <c r="AD83" i="19"/>
  <c r="AD87" i="19"/>
  <c r="AD86" i="19"/>
  <c r="AD85" i="19"/>
  <c r="AD84" i="19"/>
  <c r="AD89" i="19"/>
  <c r="AD88" i="19"/>
  <c r="AD92" i="19"/>
  <c r="AD91" i="19"/>
  <c r="AD94" i="19"/>
  <c r="AD90" i="19"/>
  <c r="AD97" i="19"/>
  <c r="AD95" i="19"/>
  <c r="AD98" i="19"/>
  <c r="AD93" i="19"/>
  <c r="AD96" i="19"/>
  <c r="AD101" i="19"/>
  <c r="AD99" i="19"/>
  <c r="AD102" i="19"/>
  <c r="AD100" i="19"/>
  <c r="AD103" i="19"/>
  <c r="AD108" i="19"/>
  <c r="AD111" i="19"/>
  <c r="AD104" i="19"/>
  <c r="AD105" i="19"/>
  <c r="AD110" i="19"/>
  <c r="AD107" i="19"/>
  <c r="AD109" i="19"/>
  <c r="AD106" i="19"/>
  <c r="AD118" i="19"/>
  <c r="AD113" i="19"/>
  <c r="AD119" i="19"/>
  <c r="AD115" i="19"/>
  <c r="AD117" i="19"/>
  <c r="AD114" i="19"/>
  <c r="AD121" i="19"/>
  <c r="AD122" i="19"/>
  <c r="AD112" i="19"/>
  <c r="AD123" i="19"/>
  <c r="AD116" i="19"/>
  <c r="AD120" i="19"/>
  <c r="AD128" i="19"/>
  <c r="AD127" i="19"/>
  <c r="AD132" i="19"/>
  <c r="AD136" i="19"/>
  <c r="AD126" i="19"/>
  <c r="AD125" i="19"/>
  <c r="AD131" i="19"/>
  <c r="AD135" i="19"/>
  <c r="AD138" i="19"/>
  <c r="AD124" i="19"/>
  <c r="AD130" i="19"/>
  <c r="AD143" i="19"/>
  <c r="AD133" i="19"/>
  <c r="AD129" i="19"/>
  <c r="AD137" i="19"/>
  <c r="AD139" i="19"/>
  <c r="AD140" i="19"/>
  <c r="AD142" i="19"/>
  <c r="AD134" i="19"/>
  <c r="AD146" i="19"/>
  <c r="AD141" i="19"/>
  <c r="AD145" i="19"/>
  <c r="AD152" i="19"/>
  <c r="AD149" i="19"/>
  <c r="AD148" i="19"/>
  <c r="AD144" i="19"/>
  <c r="AD147" i="19"/>
  <c r="AD150" i="19"/>
  <c r="AD151" i="19"/>
  <c r="AD153" i="19"/>
  <c r="AD160" i="19"/>
  <c r="AD158" i="19"/>
  <c r="AD159" i="19"/>
  <c r="AD155" i="19"/>
  <c r="AD154" i="19"/>
  <c r="AD156" i="19"/>
  <c r="AD162" i="19"/>
  <c r="AD157" i="19"/>
  <c r="AD163" i="19"/>
  <c r="AD161" i="19"/>
  <c r="AD165" i="19"/>
  <c r="AD167" i="19"/>
  <c r="AD164" i="19"/>
  <c r="AD168" i="19"/>
  <c r="AD166" i="19"/>
  <c r="AD169" i="19"/>
  <c r="AD170" i="19"/>
  <c r="AD172" i="19"/>
  <c r="AD175" i="19"/>
  <c r="AD173" i="19"/>
  <c r="AD171" i="19"/>
  <c r="AD178" i="19"/>
  <c r="AD183" i="19"/>
  <c r="AD176" i="19"/>
  <c r="AD182" i="19"/>
  <c r="AD179" i="19"/>
  <c r="AD177" i="19"/>
  <c r="AD174" i="19"/>
  <c r="AD181" i="19"/>
  <c r="AD189" i="19"/>
  <c r="AD192" i="19"/>
  <c r="AD190" i="19"/>
  <c r="AD186" i="19"/>
  <c r="AD180" i="19"/>
  <c r="AD185" i="19"/>
  <c r="AD187" i="19"/>
  <c r="AD188" i="19"/>
  <c r="AD184" i="19"/>
  <c r="AD191" i="19"/>
  <c r="AD194" i="19"/>
  <c r="AD193" i="19"/>
  <c r="AD199" i="19"/>
  <c r="AD197" i="19"/>
  <c r="AD198" i="19"/>
  <c r="AD195" i="19"/>
  <c r="AD200" i="19"/>
  <c r="AD196" i="19"/>
  <c r="AD202" i="19"/>
  <c r="AD201" i="19"/>
  <c r="AD203" i="19"/>
  <c r="AD206" i="19"/>
  <c r="AD205" i="19"/>
  <c r="AD204" i="19"/>
  <c r="AD208" i="19"/>
  <c r="AD207" i="19"/>
  <c r="AD209" i="19"/>
  <c r="AD210" i="19"/>
  <c r="AD212" i="19"/>
  <c r="AD211" i="19"/>
  <c r="AD213" i="19"/>
  <c r="AD219" i="19"/>
  <c r="AD221" i="19"/>
  <c r="AD220" i="19"/>
  <c r="AD222" i="19"/>
  <c r="AD216" i="19"/>
  <c r="AD218" i="19"/>
  <c r="AD217" i="19"/>
  <c r="AD223" i="19"/>
  <c r="AD215" i="19"/>
  <c r="AD214" i="19"/>
  <c r="AD224" i="19"/>
  <c r="AD225" i="19"/>
  <c r="AD226" i="19"/>
  <c r="AD227" i="19"/>
  <c r="AD228" i="19"/>
  <c r="AD229" i="19"/>
  <c r="AD230" i="19"/>
  <c r="AD231" i="19"/>
  <c r="AD3" i="19"/>
  <c r="AB4" i="19"/>
  <c r="AB5" i="19"/>
  <c r="AB6" i="19"/>
  <c r="AB8" i="19"/>
  <c r="AB7" i="19"/>
  <c r="AB9" i="19"/>
  <c r="AB10" i="19"/>
  <c r="AB13" i="19"/>
  <c r="AB11" i="19"/>
  <c r="AB15" i="19"/>
  <c r="AB12" i="19"/>
  <c r="AB14" i="19"/>
  <c r="AB16" i="19"/>
  <c r="AB17" i="19"/>
  <c r="AB18" i="19"/>
  <c r="AB19" i="19"/>
  <c r="AB21" i="19"/>
  <c r="AB23" i="19"/>
  <c r="AB20" i="19"/>
  <c r="AB24" i="19"/>
  <c r="AB22" i="19"/>
  <c r="AB27" i="19"/>
  <c r="AB32" i="19"/>
  <c r="AB28" i="19"/>
  <c r="AB25" i="19"/>
  <c r="AB31" i="19"/>
  <c r="AB26" i="19"/>
  <c r="AB35" i="19"/>
  <c r="AB33" i="19"/>
  <c r="AB29" i="19"/>
  <c r="AB30" i="19"/>
  <c r="AB38" i="19"/>
  <c r="AB34" i="19"/>
  <c r="AB36" i="19"/>
  <c r="AB37" i="19"/>
  <c r="AB41" i="19"/>
  <c r="AB43" i="19"/>
  <c r="AB44" i="19"/>
  <c r="AB45" i="19"/>
  <c r="AB47" i="19"/>
  <c r="AB40" i="19"/>
  <c r="AB46" i="19"/>
  <c r="AB49" i="19"/>
  <c r="AB39" i="19"/>
  <c r="AB51" i="19"/>
  <c r="AB42" i="19"/>
  <c r="AB52" i="19"/>
  <c r="AB50" i="19"/>
  <c r="AB48" i="19"/>
  <c r="AB53" i="19"/>
  <c r="AB59" i="19"/>
  <c r="AB58" i="19"/>
  <c r="AB57" i="19"/>
  <c r="AB56" i="19"/>
  <c r="AB55" i="19"/>
  <c r="AB54" i="19"/>
  <c r="AB61" i="19"/>
  <c r="AB60" i="19"/>
  <c r="AB62" i="19"/>
  <c r="AB63" i="19"/>
  <c r="AB64" i="19"/>
  <c r="AB66" i="19"/>
  <c r="AB65" i="19"/>
  <c r="AB67" i="19"/>
  <c r="AB69" i="19"/>
  <c r="AB68" i="19"/>
  <c r="AB70" i="19"/>
  <c r="AB75" i="19"/>
  <c r="AB71" i="19"/>
  <c r="AB77" i="19"/>
  <c r="AB73" i="19"/>
  <c r="AB72" i="19"/>
  <c r="AB79" i="19"/>
  <c r="AB74" i="19"/>
  <c r="AB76" i="19"/>
  <c r="AB80" i="19"/>
  <c r="AB82" i="19"/>
  <c r="AB78" i="19"/>
  <c r="AB81" i="19"/>
  <c r="AB83" i="19"/>
  <c r="AB87" i="19"/>
  <c r="AB86" i="19"/>
  <c r="AB85" i="19"/>
  <c r="AB84" i="19"/>
  <c r="AB89" i="19"/>
  <c r="AB88" i="19"/>
  <c r="AB92" i="19"/>
  <c r="AB91" i="19"/>
  <c r="AB94" i="19"/>
  <c r="AB90" i="19"/>
  <c r="AB97" i="19"/>
  <c r="AB95" i="19"/>
  <c r="AB98" i="19"/>
  <c r="AB93" i="19"/>
  <c r="AB96" i="19"/>
  <c r="AB101" i="19"/>
  <c r="AB99" i="19"/>
  <c r="AB102" i="19"/>
  <c r="AB100" i="19"/>
  <c r="AB103" i="19"/>
  <c r="AB108" i="19"/>
  <c r="AB111" i="19"/>
  <c r="AB104" i="19"/>
  <c r="AB105" i="19"/>
  <c r="AB110" i="19"/>
  <c r="AB107" i="19"/>
  <c r="AB109" i="19"/>
  <c r="AB106" i="19"/>
  <c r="AB118" i="19"/>
  <c r="AB113" i="19"/>
  <c r="AB119" i="19"/>
  <c r="AB115" i="19"/>
  <c r="AB117" i="19"/>
  <c r="AB114" i="19"/>
  <c r="AB121" i="19"/>
  <c r="AB122" i="19"/>
  <c r="AB112" i="19"/>
  <c r="AB123" i="19"/>
  <c r="AB116" i="19"/>
  <c r="AB120" i="19"/>
  <c r="AB128" i="19"/>
  <c r="AB127" i="19"/>
  <c r="AB132" i="19"/>
  <c r="AB136" i="19"/>
  <c r="AB126" i="19"/>
  <c r="AB125" i="19"/>
  <c r="AB131" i="19"/>
  <c r="AB135" i="19"/>
  <c r="AB138" i="19"/>
  <c r="AB124" i="19"/>
  <c r="AB130" i="19"/>
  <c r="AB143" i="19"/>
  <c r="AB133" i="19"/>
  <c r="AB129" i="19"/>
  <c r="AB137" i="19"/>
  <c r="AB139" i="19"/>
  <c r="AB140" i="19"/>
  <c r="AB142" i="19"/>
  <c r="AB134" i="19"/>
  <c r="AB146" i="19"/>
  <c r="AB141" i="19"/>
  <c r="AB145" i="19"/>
  <c r="AB152" i="19"/>
  <c r="AB149" i="19"/>
  <c r="AB148" i="19"/>
  <c r="AB144" i="19"/>
  <c r="AB147" i="19"/>
  <c r="AB150" i="19"/>
  <c r="AB151" i="19"/>
  <c r="AB153" i="19"/>
  <c r="AB160" i="19"/>
  <c r="AB158" i="19"/>
  <c r="AB159" i="19"/>
  <c r="AB155" i="19"/>
  <c r="AB154" i="19"/>
  <c r="AB156" i="19"/>
  <c r="AB162" i="19"/>
  <c r="AB157" i="19"/>
  <c r="AB163" i="19"/>
  <c r="AB161" i="19"/>
  <c r="AB165" i="19"/>
  <c r="AB167" i="19"/>
  <c r="AB164" i="19"/>
  <c r="AB168" i="19"/>
  <c r="AB166" i="19"/>
  <c r="AB169" i="19"/>
  <c r="AB170" i="19"/>
  <c r="AB172" i="19"/>
  <c r="AB175" i="19"/>
  <c r="AB173" i="19"/>
  <c r="AB171" i="19"/>
  <c r="AB178" i="19"/>
  <c r="AB183" i="19"/>
  <c r="AB176" i="19"/>
  <c r="AB182" i="19"/>
  <c r="AB179" i="19"/>
  <c r="AB177" i="19"/>
  <c r="AB174" i="19"/>
  <c r="AB181" i="19"/>
  <c r="AB189" i="19"/>
  <c r="AB192" i="19"/>
  <c r="AB190" i="19"/>
  <c r="AB186" i="19"/>
  <c r="AB180" i="19"/>
  <c r="AB185" i="19"/>
  <c r="AB187" i="19"/>
  <c r="AB188" i="19"/>
  <c r="AB184" i="19"/>
  <c r="AB191" i="19"/>
  <c r="AB194" i="19"/>
  <c r="AB193" i="19"/>
  <c r="AB199" i="19"/>
  <c r="AB197" i="19"/>
  <c r="AB198" i="19"/>
  <c r="AB195" i="19"/>
  <c r="AB200" i="19"/>
  <c r="AB196" i="19"/>
  <c r="AB202" i="19"/>
  <c r="AB201" i="19"/>
  <c r="AB203" i="19"/>
  <c r="AB206" i="19"/>
  <c r="AB205" i="19"/>
  <c r="AB204" i="19"/>
  <c r="AB208" i="19"/>
  <c r="AB207" i="19"/>
  <c r="AB209" i="19"/>
  <c r="AB210" i="19"/>
  <c r="AB212" i="19"/>
  <c r="AB211" i="19"/>
  <c r="AB213" i="19"/>
  <c r="AB219" i="19"/>
  <c r="AB221" i="19"/>
  <c r="AB220" i="19"/>
  <c r="AB222" i="19"/>
  <c r="AB216" i="19"/>
  <c r="AB218" i="19"/>
  <c r="AB217" i="19"/>
  <c r="AB223" i="19"/>
  <c r="AB215" i="19"/>
  <c r="AB214" i="19"/>
  <c r="AB224" i="19"/>
  <c r="AB225" i="19"/>
  <c r="AB226" i="19"/>
  <c r="AB227" i="19"/>
  <c r="AB228" i="19"/>
  <c r="AB229" i="19"/>
  <c r="AB230" i="19"/>
  <c r="AB231" i="19"/>
  <c r="AB3" i="19"/>
  <c r="Z4" i="19"/>
  <c r="Z5" i="19"/>
  <c r="Z6" i="19"/>
  <c r="Z8" i="19"/>
  <c r="Z7" i="19"/>
  <c r="Z9" i="19"/>
  <c r="Z10" i="19"/>
  <c r="Z13" i="19"/>
  <c r="Z11" i="19"/>
  <c r="Z15" i="19"/>
  <c r="Z12" i="19"/>
  <c r="Z14" i="19"/>
  <c r="Z16" i="19"/>
  <c r="Z17" i="19"/>
  <c r="Z18" i="19"/>
  <c r="Z19" i="19"/>
  <c r="Z21" i="19"/>
  <c r="Z23" i="19"/>
  <c r="Z20" i="19"/>
  <c r="Z24" i="19"/>
  <c r="Z22" i="19"/>
  <c r="Z27" i="19"/>
  <c r="Z32" i="19"/>
  <c r="Z28" i="19"/>
  <c r="Z25" i="19"/>
  <c r="Z31" i="19"/>
  <c r="Z26" i="19"/>
  <c r="Z35" i="19"/>
  <c r="Z33" i="19"/>
  <c r="Z29" i="19"/>
  <c r="Z30" i="19"/>
  <c r="Z38" i="19"/>
  <c r="Z34" i="19"/>
  <c r="Z36" i="19"/>
  <c r="Z37" i="19"/>
  <c r="Z41" i="19"/>
  <c r="Z43" i="19"/>
  <c r="Z44" i="19"/>
  <c r="Z45" i="19"/>
  <c r="Z47" i="19"/>
  <c r="Z40" i="19"/>
  <c r="Z46" i="19"/>
  <c r="Z49" i="19"/>
  <c r="Z39" i="19"/>
  <c r="Z51" i="19"/>
  <c r="Z42" i="19"/>
  <c r="Z52" i="19"/>
  <c r="Z50" i="19"/>
  <c r="Z48" i="19"/>
  <c r="Z53" i="19"/>
  <c r="Z59" i="19"/>
  <c r="Z58" i="19"/>
  <c r="Z57" i="19"/>
  <c r="Z56" i="19"/>
  <c r="Z55" i="19"/>
  <c r="Z54" i="19"/>
  <c r="Z61" i="19"/>
  <c r="Z60" i="19"/>
  <c r="Z62" i="19"/>
  <c r="Z63" i="19"/>
  <c r="Z64" i="19"/>
  <c r="Z66" i="19"/>
  <c r="Z65" i="19"/>
  <c r="Z67" i="19"/>
  <c r="Z69" i="19"/>
  <c r="Z68" i="19"/>
  <c r="Z70" i="19"/>
  <c r="Z75" i="19"/>
  <c r="Z71" i="19"/>
  <c r="Z77" i="19"/>
  <c r="Z73" i="19"/>
  <c r="Z72" i="19"/>
  <c r="Z79" i="19"/>
  <c r="Z74" i="19"/>
  <c r="Z76" i="19"/>
  <c r="Z80" i="19"/>
  <c r="Z82" i="19"/>
  <c r="Z78" i="19"/>
  <c r="Z81" i="19"/>
  <c r="Z83" i="19"/>
  <c r="Z87" i="19"/>
  <c r="Z86" i="19"/>
  <c r="Z85" i="19"/>
  <c r="Z84" i="19"/>
  <c r="Z89" i="19"/>
  <c r="Z88" i="19"/>
  <c r="Z92" i="19"/>
  <c r="Z91" i="19"/>
  <c r="Z94" i="19"/>
  <c r="Z90" i="19"/>
  <c r="Z97" i="19"/>
  <c r="Z95" i="19"/>
  <c r="Z98" i="19"/>
  <c r="Z93" i="19"/>
  <c r="Z96" i="19"/>
  <c r="Z101" i="19"/>
  <c r="Z99" i="19"/>
  <c r="Z102" i="19"/>
  <c r="Z100" i="19"/>
  <c r="Z103" i="19"/>
  <c r="Z108" i="19"/>
  <c r="Z111" i="19"/>
  <c r="Z104" i="19"/>
  <c r="Z105" i="19"/>
  <c r="Z110" i="19"/>
  <c r="Z107" i="19"/>
  <c r="Z109" i="19"/>
  <c r="Z106" i="19"/>
  <c r="Z118" i="19"/>
  <c r="Z113" i="19"/>
  <c r="Z119" i="19"/>
  <c r="Z115" i="19"/>
  <c r="Z117" i="19"/>
  <c r="Z114" i="19"/>
  <c r="Z121" i="19"/>
  <c r="Z122" i="19"/>
  <c r="Z112" i="19"/>
  <c r="Z123" i="19"/>
  <c r="Z116" i="19"/>
  <c r="Z120" i="19"/>
  <c r="Z128" i="19"/>
  <c r="Z127" i="19"/>
  <c r="Z132" i="19"/>
  <c r="Z136" i="19"/>
  <c r="Z126" i="19"/>
  <c r="Z125" i="19"/>
  <c r="Z131" i="19"/>
  <c r="Z135" i="19"/>
  <c r="Z138" i="19"/>
  <c r="Z124" i="19"/>
  <c r="Z130" i="19"/>
  <c r="Z143" i="19"/>
  <c r="Z133" i="19"/>
  <c r="Z129" i="19"/>
  <c r="Z137" i="19"/>
  <c r="Z139" i="19"/>
  <c r="Z140" i="19"/>
  <c r="Z142" i="19"/>
  <c r="Z134" i="19"/>
  <c r="Z146" i="19"/>
  <c r="Z141" i="19"/>
  <c r="Z145" i="19"/>
  <c r="Z152" i="19"/>
  <c r="Z149" i="19"/>
  <c r="Z148" i="19"/>
  <c r="Z144" i="19"/>
  <c r="Z147" i="19"/>
  <c r="Z150" i="19"/>
  <c r="Z151" i="19"/>
  <c r="Z153" i="19"/>
  <c r="Z160" i="19"/>
  <c r="Z158" i="19"/>
  <c r="Z159" i="19"/>
  <c r="Z155" i="19"/>
  <c r="Z154" i="19"/>
  <c r="Z156" i="19"/>
  <c r="Z162" i="19"/>
  <c r="Z157" i="19"/>
  <c r="Z163" i="19"/>
  <c r="Z161" i="19"/>
  <c r="Z165" i="19"/>
  <c r="Z167" i="19"/>
  <c r="Z164" i="19"/>
  <c r="Z168" i="19"/>
  <c r="Z166" i="19"/>
  <c r="Z169" i="19"/>
  <c r="Z170" i="19"/>
  <c r="Z172" i="19"/>
  <c r="Z175" i="19"/>
  <c r="Z173" i="19"/>
  <c r="Z171" i="19"/>
  <c r="Z178" i="19"/>
  <c r="Z183" i="19"/>
  <c r="Z176" i="19"/>
  <c r="Z182" i="19"/>
  <c r="Z179" i="19"/>
  <c r="Z177" i="19"/>
  <c r="Z174" i="19"/>
  <c r="Z181" i="19"/>
  <c r="Z189" i="19"/>
  <c r="Z192" i="19"/>
  <c r="Z190" i="19"/>
  <c r="Z186" i="19"/>
  <c r="Z180" i="19"/>
  <c r="Z185" i="19"/>
  <c r="Z187" i="19"/>
  <c r="Z188" i="19"/>
  <c r="Z184" i="19"/>
  <c r="Z191" i="19"/>
  <c r="Z194" i="19"/>
  <c r="Z193" i="19"/>
  <c r="Z199" i="19"/>
  <c r="Z197" i="19"/>
  <c r="Z198" i="19"/>
  <c r="Z195" i="19"/>
  <c r="Z200" i="19"/>
  <c r="Z196" i="19"/>
  <c r="Z202" i="19"/>
  <c r="Z201" i="19"/>
  <c r="Z203" i="19"/>
  <c r="Z206" i="19"/>
  <c r="Z205" i="19"/>
  <c r="Z204" i="19"/>
  <c r="Z208" i="19"/>
  <c r="Z207" i="19"/>
  <c r="Z209" i="19"/>
  <c r="Z210" i="19"/>
  <c r="Z212" i="19"/>
  <c r="Z211" i="19"/>
  <c r="Z213" i="19"/>
  <c r="Z219" i="19"/>
  <c r="Z221" i="19"/>
  <c r="Z220" i="19"/>
  <c r="Z222" i="19"/>
  <c r="Z216" i="19"/>
  <c r="Z218" i="19"/>
  <c r="Z217" i="19"/>
  <c r="Z223" i="19"/>
  <c r="Z215" i="19"/>
  <c r="Z214" i="19"/>
  <c r="Z224" i="19"/>
  <c r="Z225" i="19"/>
  <c r="Z226" i="19"/>
  <c r="Z227" i="19"/>
  <c r="Z228" i="19"/>
  <c r="Z229" i="19"/>
  <c r="Z230" i="19"/>
  <c r="Z231" i="19"/>
  <c r="Z3" i="19"/>
  <c r="X4" i="19"/>
  <c r="X5" i="19"/>
  <c r="X6" i="19"/>
  <c r="X8" i="19"/>
  <c r="X7" i="19"/>
  <c r="X9" i="19"/>
  <c r="X10" i="19"/>
  <c r="X13" i="19"/>
  <c r="X11" i="19"/>
  <c r="X15" i="19"/>
  <c r="X12" i="19"/>
  <c r="X14" i="19"/>
  <c r="X16" i="19"/>
  <c r="X17" i="19"/>
  <c r="X18" i="19"/>
  <c r="X19" i="19"/>
  <c r="X21" i="19"/>
  <c r="X23" i="19"/>
  <c r="X20" i="19"/>
  <c r="X24" i="19"/>
  <c r="X22" i="19"/>
  <c r="X27" i="19"/>
  <c r="X32" i="19"/>
  <c r="X28" i="19"/>
  <c r="X25" i="19"/>
  <c r="X31" i="19"/>
  <c r="X26" i="19"/>
  <c r="X35" i="19"/>
  <c r="X33" i="19"/>
  <c r="X29" i="19"/>
  <c r="X30" i="19"/>
  <c r="X38" i="19"/>
  <c r="X34" i="19"/>
  <c r="X36" i="19"/>
  <c r="X37" i="19"/>
  <c r="X41" i="19"/>
  <c r="X43" i="19"/>
  <c r="X44" i="19"/>
  <c r="X45" i="19"/>
  <c r="X47" i="19"/>
  <c r="X40" i="19"/>
  <c r="X46" i="19"/>
  <c r="X49" i="19"/>
  <c r="X39" i="19"/>
  <c r="X51" i="19"/>
  <c r="X42" i="19"/>
  <c r="X52" i="19"/>
  <c r="X50" i="19"/>
  <c r="X48" i="19"/>
  <c r="X53" i="19"/>
  <c r="X59" i="19"/>
  <c r="X58" i="19"/>
  <c r="X57" i="19"/>
  <c r="X56" i="19"/>
  <c r="X55" i="19"/>
  <c r="X54" i="19"/>
  <c r="X61" i="19"/>
  <c r="X60" i="19"/>
  <c r="X62" i="19"/>
  <c r="X63" i="19"/>
  <c r="X64" i="19"/>
  <c r="X66" i="19"/>
  <c r="X65" i="19"/>
  <c r="X67" i="19"/>
  <c r="X69" i="19"/>
  <c r="X68" i="19"/>
  <c r="X70" i="19"/>
  <c r="X75" i="19"/>
  <c r="X71" i="19"/>
  <c r="X77" i="19"/>
  <c r="X73" i="19"/>
  <c r="X72" i="19"/>
  <c r="X79" i="19"/>
  <c r="X74" i="19"/>
  <c r="X76" i="19"/>
  <c r="X80" i="19"/>
  <c r="X82" i="19"/>
  <c r="X78" i="19"/>
  <c r="X81" i="19"/>
  <c r="X83" i="19"/>
  <c r="X87" i="19"/>
  <c r="X86" i="19"/>
  <c r="X85" i="19"/>
  <c r="X84" i="19"/>
  <c r="X89" i="19"/>
  <c r="X88" i="19"/>
  <c r="X92" i="19"/>
  <c r="X91" i="19"/>
  <c r="X94" i="19"/>
  <c r="X90" i="19"/>
  <c r="X97" i="19"/>
  <c r="X95" i="19"/>
  <c r="X98" i="19"/>
  <c r="X93" i="19"/>
  <c r="X96" i="19"/>
  <c r="X101" i="19"/>
  <c r="X99" i="19"/>
  <c r="X102" i="19"/>
  <c r="X100" i="19"/>
  <c r="X103" i="19"/>
  <c r="X108" i="19"/>
  <c r="X111" i="19"/>
  <c r="X104" i="19"/>
  <c r="X105" i="19"/>
  <c r="X110" i="19"/>
  <c r="X107" i="19"/>
  <c r="X109" i="19"/>
  <c r="X106" i="19"/>
  <c r="X118" i="19"/>
  <c r="X113" i="19"/>
  <c r="X119" i="19"/>
  <c r="X115" i="19"/>
  <c r="X117" i="19"/>
  <c r="X114" i="19"/>
  <c r="X121" i="19"/>
  <c r="X122" i="19"/>
  <c r="X112" i="19"/>
  <c r="X123" i="19"/>
  <c r="X116" i="19"/>
  <c r="X120" i="19"/>
  <c r="X128" i="19"/>
  <c r="X127" i="19"/>
  <c r="X132" i="19"/>
  <c r="X136" i="19"/>
  <c r="X126" i="19"/>
  <c r="X125" i="19"/>
  <c r="X131" i="19"/>
  <c r="X135" i="19"/>
  <c r="X138" i="19"/>
  <c r="X124" i="19"/>
  <c r="X130" i="19"/>
  <c r="X143" i="19"/>
  <c r="X133" i="19"/>
  <c r="X129" i="19"/>
  <c r="X137" i="19"/>
  <c r="X139" i="19"/>
  <c r="X140" i="19"/>
  <c r="X142" i="19"/>
  <c r="X134" i="19"/>
  <c r="X146" i="19"/>
  <c r="X141" i="19"/>
  <c r="X145" i="19"/>
  <c r="X152" i="19"/>
  <c r="X149" i="19"/>
  <c r="X148" i="19"/>
  <c r="X144" i="19"/>
  <c r="X147" i="19"/>
  <c r="X150" i="19"/>
  <c r="X151" i="19"/>
  <c r="X153" i="19"/>
  <c r="X160" i="19"/>
  <c r="X158" i="19"/>
  <c r="X159" i="19"/>
  <c r="X155" i="19"/>
  <c r="X154" i="19"/>
  <c r="X156" i="19"/>
  <c r="X162" i="19"/>
  <c r="X157" i="19"/>
  <c r="X163" i="19"/>
  <c r="X161" i="19"/>
  <c r="X165" i="19"/>
  <c r="X167" i="19"/>
  <c r="X164" i="19"/>
  <c r="X168" i="19"/>
  <c r="X166" i="19"/>
  <c r="X169" i="19"/>
  <c r="X170" i="19"/>
  <c r="X172" i="19"/>
  <c r="X175" i="19"/>
  <c r="X173" i="19"/>
  <c r="X171" i="19"/>
  <c r="X178" i="19"/>
  <c r="X183" i="19"/>
  <c r="X176" i="19"/>
  <c r="X182" i="19"/>
  <c r="X179" i="19"/>
  <c r="X177" i="19"/>
  <c r="X174" i="19"/>
  <c r="X181" i="19"/>
  <c r="X189" i="19"/>
  <c r="X192" i="19"/>
  <c r="X190" i="19"/>
  <c r="X186" i="19"/>
  <c r="X180" i="19"/>
  <c r="X185" i="19"/>
  <c r="X187" i="19"/>
  <c r="X188" i="19"/>
  <c r="X184" i="19"/>
  <c r="X191" i="19"/>
  <c r="X194" i="19"/>
  <c r="X193" i="19"/>
  <c r="X199" i="19"/>
  <c r="X197" i="19"/>
  <c r="X198" i="19"/>
  <c r="X195" i="19"/>
  <c r="X200" i="19"/>
  <c r="X196" i="19"/>
  <c r="X202" i="19"/>
  <c r="X201" i="19"/>
  <c r="X203" i="19"/>
  <c r="X206" i="19"/>
  <c r="X205" i="19"/>
  <c r="X204" i="19"/>
  <c r="X208" i="19"/>
  <c r="X207" i="19"/>
  <c r="X209" i="19"/>
  <c r="X210" i="19"/>
  <c r="X212" i="19"/>
  <c r="X211" i="19"/>
  <c r="X213" i="19"/>
  <c r="X219" i="19"/>
  <c r="X221" i="19"/>
  <c r="X220" i="19"/>
  <c r="X222" i="19"/>
  <c r="X216" i="19"/>
  <c r="X218" i="19"/>
  <c r="X217" i="19"/>
  <c r="X223" i="19"/>
  <c r="X215" i="19"/>
  <c r="X214" i="19"/>
  <c r="X224" i="19"/>
  <c r="X225" i="19"/>
  <c r="X226" i="19"/>
  <c r="X227" i="19"/>
  <c r="X228" i="19"/>
  <c r="X229" i="19"/>
  <c r="X230" i="19"/>
  <c r="X231" i="19"/>
  <c r="X3" i="19"/>
  <c r="V4" i="19"/>
  <c r="V5" i="19"/>
  <c r="V6" i="19"/>
  <c r="V8" i="19"/>
  <c r="V7" i="19"/>
  <c r="V9" i="19"/>
  <c r="V10" i="19"/>
  <c r="V13" i="19"/>
  <c r="V11" i="19"/>
  <c r="V15" i="19"/>
  <c r="V12" i="19"/>
  <c r="V14" i="19"/>
  <c r="V16" i="19"/>
  <c r="V17" i="19"/>
  <c r="V18" i="19"/>
  <c r="V19" i="19"/>
  <c r="V21" i="19"/>
  <c r="V23" i="19"/>
  <c r="V20" i="19"/>
  <c r="V24" i="19"/>
  <c r="V22" i="19"/>
  <c r="V27" i="19"/>
  <c r="V32" i="19"/>
  <c r="V28" i="19"/>
  <c r="V25" i="19"/>
  <c r="V31" i="19"/>
  <c r="V26" i="19"/>
  <c r="V35" i="19"/>
  <c r="V33" i="19"/>
  <c r="V29" i="19"/>
  <c r="V30" i="19"/>
  <c r="V38" i="19"/>
  <c r="V34" i="19"/>
  <c r="V36" i="19"/>
  <c r="V37" i="19"/>
  <c r="V41" i="19"/>
  <c r="V43" i="19"/>
  <c r="V44" i="19"/>
  <c r="V45" i="19"/>
  <c r="V47" i="19"/>
  <c r="V40" i="19"/>
  <c r="V46" i="19"/>
  <c r="V49" i="19"/>
  <c r="V39" i="19"/>
  <c r="V51" i="19"/>
  <c r="V42" i="19"/>
  <c r="V52" i="19"/>
  <c r="V50" i="19"/>
  <c r="V48" i="19"/>
  <c r="V53" i="19"/>
  <c r="V59" i="19"/>
  <c r="V58" i="19"/>
  <c r="V57" i="19"/>
  <c r="V56" i="19"/>
  <c r="V55" i="19"/>
  <c r="V54" i="19"/>
  <c r="V61" i="19"/>
  <c r="V60" i="19"/>
  <c r="V62" i="19"/>
  <c r="V63" i="19"/>
  <c r="V64" i="19"/>
  <c r="V66" i="19"/>
  <c r="V65" i="19"/>
  <c r="V67" i="19"/>
  <c r="V69" i="19"/>
  <c r="V68" i="19"/>
  <c r="V70" i="19"/>
  <c r="V75" i="19"/>
  <c r="V71" i="19"/>
  <c r="V77" i="19"/>
  <c r="V73" i="19"/>
  <c r="V72" i="19"/>
  <c r="V79" i="19"/>
  <c r="V74" i="19"/>
  <c r="V76" i="19"/>
  <c r="V80" i="19"/>
  <c r="V82" i="19"/>
  <c r="V78" i="19"/>
  <c r="V81" i="19"/>
  <c r="V83" i="19"/>
  <c r="V87" i="19"/>
  <c r="V86" i="19"/>
  <c r="V85" i="19"/>
  <c r="V84" i="19"/>
  <c r="V89" i="19"/>
  <c r="V88" i="19"/>
  <c r="V92" i="19"/>
  <c r="V91" i="19"/>
  <c r="V94" i="19"/>
  <c r="V90" i="19"/>
  <c r="V97" i="19"/>
  <c r="V95" i="19"/>
  <c r="V98" i="19"/>
  <c r="V93" i="19"/>
  <c r="V96" i="19"/>
  <c r="V101" i="19"/>
  <c r="V99" i="19"/>
  <c r="V102" i="19"/>
  <c r="V100" i="19"/>
  <c r="V103" i="19"/>
  <c r="V108" i="19"/>
  <c r="V111" i="19"/>
  <c r="V104" i="19"/>
  <c r="V105" i="19"/>
  <c r="V110" i="19"/>
  <c r="V107" i="19"/>
  <c r="V109" i="19"/>
  <c r="V106" i="19"/>
  <c r="V118" i="19"/>
  <c r="V113" i="19"/>
  <c r="V119" i="19"/>
  <c r="V115" i="19"/>
  <c r="V117" i="19"/>
  <c r="V114" i="19"/>
  <c r="V121" i="19"/>
  <c r="V122" i="19"/>
  <c r="V112" i="19"/>
  <c r="V123" i="19"/>
  <c r="V116" i="19"/>
  <c r="V120" i="19"/>
  <c r="V128" i="19"/>
  <c r="V127" i="19"/>
  <c r="V132" i="19"/>
  <c r="V136" i="19"/>
  <c r="V126" i="19"/>
  <c r="V125" i="19"/>
  <c r="V131" i="19"/>
  <c r="V135" i="19"/>
  <c r="V138" i="19"/>
  <c r="V124" i="19"/>
  <c r="V130" i="19"/>
  <c r="V143" i="19"/>
  <c r="V133" i="19"/>
  <c r="V129" i="19"/>
  <c r="V137" i="19"/>
  <c r="V139" i="19"/>
  <c r="V140" i="19"/>
  <c r="V142" i="19"/>
  <c r="V134" i="19"/>
  <c r="V146" i="19"/>
  <c r="V141" i="19"/>
  <c r="V145" i="19"/>
  <c r="V152" i="19"/>
  <c r="V149" i="19"/>
  <c r="V148" i="19"/>
  <c r="V144" i="19"/>
  <c r="V147" i="19"/>
  <c r="V150" i="19"/>
  <c r="V151" i="19"/>
  <c r="V153" i="19"/>
  <c r="V160" i="19"/>
  <c r="V158" i="19"/>
  <c r="V159" i="19"/>
  <c r="V155" i="19"/>
  <c r="V154" i="19"/>
  <c r="V156" i="19"/>
  <c r="V162" i="19"/>
  <c r="V157" i="19"/>
  <c r="V163" i="19"/>
  <c r="V161" i="19"/>
  <c r="V165" i="19"/>
  <c r="V167" i="19"/>
  <c r="V164" i="19"/>
  <c r="V168" i="19"/>
  <c r="V166" i="19"/>
  <c r="V169" i="19"/>
  <c r="V170" i="19"/>
  <c r="V172" i="19"/>
  <c r="V175" i="19"/>
  <c r="V173" i="19"/>
  <c r="V171" i="19"/>
  <c r="V178" i="19"/>
  <c r="V183" i="19"/>
  <c r="V176" i="19"/>
  <c r="V182" i="19"/>
  <c r="V179" i="19"/>
  <c r="V177" i="19"/>
  <c r="V174" i="19"/>
  <c r="V181" i="19"/>
  <c r="V189" i="19"/>
  <c r="V192" i="19"/>
  <c r="V190" i="19"/>
  <c r="V186" i="19"/>
  <c r="V180" i="19"/>
  <c r="V185" i="19"/>
  <c r="V187" i="19"/>
  <c r="V188" i="19"/>
  <c r="V184" i="19"/>
  <c r="V191" i="19"/>
  <c r="V194" i="19"/>
  <c r="V193" i="19"/>
  <c r="V199" i="19"/>
  <c r="V197" i="19"/>
  <c r="V198" i="19"/>
  <c r="V195" i="19"/>
  <c r="V200" i="19"/>
  <c r="V196" i="19"/>
  <c r="V202" i="19"/>
  <c r="V201" i="19"/>
  <c r="V203" i="19"/>
  <c r="V206" i="19"/>
  <c r="V205" i="19"/>
  <c r="V204" i="19"/>
  <c r="V208" i="19"/>
  <c r="V207" i="19"/>
  <c r="V209" i="19"/>
  <c r="V210" i="19"/>
  <c r="V212" i="19"/>
  <c r="V211" i="19"/>
  <c r="V213" i="19"/>
  <c r="V219" i="19"/>
  <c r="V221" i="19"/>
  <c r="V220" i="19"/>
  <c r="V222" i="19"/>
  <c r="V216" i="19"/>
  <c r="V218" i="19"/>
  <c r="V217" i="19"/>
  <c r="V223" i="19"/>
  <c r="V215" i="19"/>
  <c r="V214" i="19"/>
  <c r="V224" i="19"/>
  <c r="V225" i="19"/>
  <c r="V226" i="19"/>
  <c r="V227" i="19"/>
  <c r="V228" i="19"/>
  <c r="V229" i="19"/>
  <c r="V230" i="19"/>
  <c r="V231" i="19"/>
  <c r="V3" i="19"/>
  <c r="T4" i="19"/>
  <c r="T5" i="19"/>
  <c r="T6" i="19"/>
  <c r="T8" i="19"/>
  <c r="T7" i="19"/>
  <c r="T9" i="19"/>
  <c r="T10" i="19"/>
  <c r="T13" i="19"/>
  <c r="T11" i="19"/>
  <c r="T15" i="19"/>
  <c r="T12" i="19"/>
  <c r="T14" i="19"/>
  <c r="T16" i="19"/>
  <c r="T17" i="19"/>
  <c r="T18" i="19"/>
  <c r="T19" i="19"/>
  <c r="T21" i="19"/>
  <c r="T23" i="19"/>
  <c r="T20" i="19"/>
  <c r="T24" i="19"/>
  <c r="T22" i="19"/>
  <c r="T27" i="19"/>
  <c r="T32" i="19"/>
  <c r="T28" i="19"/>
  <c r="T25" i="19"/>
  <c r="T31" i="19"/>
  <c r="T26" i="19"/>
  <c r="T35" i="19"/>
  <c r="T33" i="19"/>
  <c r="T29" i="19"/>
  <c r="T30" i="19"/>
  <c r="T38" i="19"/>
  <c r="T34" i="19"/>
  <c r="T36" i="19"/>
  <c r="T37" i="19"/>
  <c r="T41" i="19"/>
  <c r="T43" i="19"/>
  <c r="T44" i="19"/>
  <c r="T45" i="19"/>
  <c r="T47" i="19"/>
  <c r="T40" i="19"/>
  <c r="T46" i="19"/>
  <c r="T49" i="19"/>
  <c r="T39" i="19"/>
  <c r="T51" i="19"/>
  <c r="T42" i="19"/>
  <c r="T52" i="19"/>
  <c r="T50" i="19"/>
  <c r="T48" i="19"/>
  <c r="T53" i="19"/>
  <c r="T59" i="19"/>
  <c r="T58" i="19"/>
  <c r="T57" i="19"/>
  <c r="T56" i="19"/>
  <c r="T55" i="19"/>
  <c r="T54" i="19"/>
  <c r="T61" i="19"/>
  <c r="T60" i="19"/>
  <c r="T62" i="19"/>
  <c r="T63" i="19"/>
  <c r="T64" i="19"/>
  <c r="T66" i="19"/>
  <c r="T65" i="19"/>
  <c r="T67" i="19"/>
  <c r="T69" i="19"/>
  <c r="T68" i="19"/>
  <c r="T70" i="19"/>
  <c r="T75" i="19"/>
  <c r="T71" i="19"/>
  <c r="T77" i="19"/>
  <c r="T73" i="19"/>
  <c r="T72" i="19"/>
  <c r="T79" i="19"/>
  <c r="T74" i="19"/>
  <c r="T76" i="19"/>
  <c r="T80" i="19"/>
  <c r="T82" i="19"/>
  <c r="T78" i="19"/>
  <c r="T81" i="19"/>
  <c r="T83" i="19"/>
  <c r="T87" i="19"/>
  <c r="T86" i="19"/>
  <c r="T85" i="19"/>
  <c r="T84" i="19"/>
  <c r="T89" i="19"/>
  <c r="T88" i="19"/>
  <c r="T92" i="19"/>
  <c r="T91" i="19"/>
  <c r="T94" i="19"/>
  <c r="T90" i="19"/>
  <c r="T97" i="19"/>
  <c r="T95" i="19"/>
  <c r="T98" i="19"/>
  <c r="T93" i="19"/>
  <c r="T96" i="19"/>
  <c r="T101" i="19"/>
  <c r="T99" i="19"/>
  <c r="T102" i="19"/>
  <c r="T100" i="19"/>
  <c r="T103" i="19"/>
  <c r="T108" i="19"/>
  <c r="T111" i="19"/>
  <c r="T104" i="19"/>
  <c r="T105" i="19"/>
  <c r="T110" i="19"/>
  <c r="T107" i="19"/>
  <c r="T109" i="19"/>
  <c r="T106" i="19"/>
  <c r="T118" i="19"/>
  <c r="T113" i="19"/>
  <c r="T119" i="19"/>
  <c r="T115" i="19"/>
  <c r="T117" i="19"/>
  <c r="T114" i="19"/>
  <c r="T121" i="19"/>
  <c r="T122" i="19"/>
  <c r="T112" i="19"/>
  <c r="T123" i="19"/>
  <c r="T116" i="19"/>
  <c r="T120" i="19"/>
  <c r="T128" i="19"/>
  <c r="T127" i="19"/>
  <c r="T132" i="19"/>
  <c r="T136" i="19"/>
  <c r="T126" i="19"/>
  <c r="T125" i="19"/>
  <c r="T131" i="19"/>
  <c r="T135" i="19"/>
  <c r="T138" i="19"/>
  <c r="T124" i="19"/>
  <c r="T130" i="19"/>
  <c r="T143" i="19"/>
  <c r="T133" i="19"/>
  <c r="T129" i="19"/>
  <c r="T137" i="19"/>
  <c r="T139" i="19"/>
  <c r="T140" i="19"/>
  <c r="T142" i="19"/>
  <c r="T134" i="19"/>
  <c r="T146" i="19"/>
  <c r="T141" i="19"/>
  <c r="T145" i="19"/>
  <c r="T152" i="19"/>
  <c r="T149" i="19"/>
  <c r="T148" i="19"/>
  <c r="T144" i="19"/>
  <c r="T147" i="19"/>
  <c r="T150" i="19"/>
  <c r="T151" i="19"/>
  <c r="T153" i="19"/>
  <c r="T160" i="19"/>
  <c r="T158" i="19"/>
  <c r="T159" i="19"/>
  <c r="T155" i="19"/>
  <c r="T154" i="19"/>
  <c r="T156" i="19"/>
  <c r="T162" i="19"/>
  <c r="T157" i="19"/>
  <c r="T163" i="19"/>
  <c r="T161" i="19"/>
  <c r="T165" i="19"/>
  <c r="T167" i="19"/>
  <c r="T164" i="19"/>
  <c r="T168" i="19"/>
  <c r="T166" i="19"/>
  <c r="T169" i="19"/>
  <c r="T170" i="19"/>
  <c r="T172" i="19"/>
  <c r="T175" i="19"/>
  <c r="T173" i="19"/>
  <c r="T171" i="19"/>
  <c r="T178" i="19"/>
  <c r="T183" i="19"/>
  <c r="T176" i="19"/>
  <c r="T182" i="19"/>
  <c r="T179" i="19"/>
  <c r="T177" i="19"/>
  <c r="T174" i="19"/>
  <c r="T181" i="19"/>
  <c r="T189" i="19"/>
  <c r="T192" i="19"/>
  <c r="T190" i="19"/>
  <c r="T186" i="19"/>
  <c r="T180" i="19"/>
  <c r="T185" i="19"/>
  <c r="T187" i="19"/>
  <c r="T188" i="19"/>
  <c r="T184" i="19"/>
  <c r="T191" i="19"/>
  <c r="T194" i="19"/>
  <c r="T193" i="19"/>
  <c r="T199" i="19"/>
  <c r="T197" i="19"/>
  <c r="T198" i="19"/>
  <c r="T195" i="19"/>
  <c r="T200" i="19"/>
  <c r="T196" i="19"/>
  <c r="T202" i="19"/>
  <c r="T201" i="19"/>
  <c r="T203" i="19"/>
  <c r="T206" i="19"/>
  <c r="T205" i="19"/>
  <c r="T204" i="19"/>
  <c r="T208" i="19"/>
  <c r="T207" i="19"/>
  <c r="T209" i="19"/>
  <c r="T210" i="19"/>
  <c r="T212" i="19"/>
  <c r="T211" i="19"/>
  <c r="T213" i="19"/>
  <c r="T219" i="19"/>
  <c r="T221" i="19"/>
  <c r="T220" i="19"/>
  <c r="T222" i="19"/>
  <c r="T216" i="19"/>
  <c r="T218" i="19"/>
  <c r="T217" i="19"/>
  <c r="T223" i="19"/>
  <c r="T215" i="19"/>
  <c r="T214" i="19"/>
  <c r="T224" i="19"/>
  <c r="T225" i="19"/>
  <c r="T226" i="19"/>
  <c r="T227" i="19"/>
  <c r="T228" i="19"/>
  <c r="T229" i="19"/>
  <c r="T230" i="19"/>
  <c r="T231" i="19"/>
  <c r="T3" i="19"/>
  <c r="R231" i="19"/>
  <c r="R4" i="19"/>
  <c r="R5" i="19"/>
  <c r="R6" i="19"/>
  <c r="R8" i="19"/>
  <c r="R7" i="19"/>
  <c r="R9" i="19"/>
  <c r="R10" i="19"/>
  <c r="R13" i="19"/>
  <c r="R11" i="19"/>
  <c r="R15" i="19"/>
  <c r="R12" i="19"/>
  <c r="R14" i="19"/>
  <c r="R16" i="19"/>
  <c r="R17" i="19"/>
  <c r="R18" i="19"/>
  <c r="R19" i="19"/>
  <c r="R21" i="19"/>
  <c r="R23" i="19"/>
  <c r="R20" i="19"/>
  <c r="R24" i="19"/>
  <c r="R22" i="19"/>
  <c r="R27" i="19"/>
  <c r="R32" i="19"/>
  <c r="R28" i="19"/>
  <c r="R25" i="19"/>
  <c r="R31" i="19"/>
  <c r="R26" i="19"/>
  <c r="R35" i="19"/>
  <c r="R33" i="19"/>
  <c r="R29" i="19"/>
  <c r="R30" i="19"/>
  <c r="R38" i="19"/>
  <c r="R34" i="19"/>
  <c r="R36" i="19"/>
  <c r="R37" i="19"/>
  <c r="R41" i="19"/>
  <c r="R43" i="19"/>
  <c r="R44" i="19"/>
  <c r="R45" i="19"/>
  <c r="R47" i="19"/>
  <c r="R40" i="19"/>
  <c r="R46" i="19"/>
  <c r="R49" i="19"/>
  <c r="R39" i="19"/>
  <c r="R51" i="19"/>
  <c r="R42" i="19"/>
  <c r="R52" i="19"/>
  <c r="R50" i="19"/>
  <c r="R48" i="19"/>
  <c r="R53" i="19"/>
  <c r="R59" i="19"/>
  <c r="R58" i="19"/>
  <c r="R57" i="19"/>
  <c r="R56" i="19"/>
  <c r="R55" i="19"/>
  <c r="R54" i="19"/>
  <c r="R61" i="19"/>
  <c r="R60" i="19"/>
  <c r="R62" i="19"/>
  <c r="R63" i="19"/>
  <c r="R64" i="19"/>
  <c r="R66" i="19"/>
  <c r="R65" i="19"/>
  <c r="R67" i="19"/>
  <c r="R69" i="19"/>
  <c r="R68" i="19"/>
  <c r="R70" i="19"/>
  <c r="R75" i="19"/>
  <c r="R71" i="19"/>
  <c r="R77" i="19"/>
  <c r="R73" i="19"/>
  <c r="R72" i="19"/>
  <c r="R79" i="19"/>
  <c r="R74" i="19"/>
  <c r="R76" i="19"/>
  <c r="R80" i="19"/>
  <c r="R82" i="19"/>
  <c r="R78" i="19"/>
  <c r="R81" i="19"/>
  <c r="R83" i="19"/>
  <c r="R87" i="19"/>
  <c r="R86" i="19"/>
  <c r="R85" i="19"/>
  <c r="R84" i="19"/>
  <c r="R89" i="19"/>
  <c r="R88" i="19"/>
  <c r="R92" i="19"/>
  <c r="R91" i="19"/>
  <c r="R94" i="19"/>
  <c r="R90" i="19"/>
  <c r="R97" i="19"/>
  <c r="R95" i="19"/>
  <c r="R98" i="19"/>
  <c r="R93" i="19"/>
  <c r="R96" i="19"/>
  <c r="R101" i="19"/>
  <c r="R99" i="19"/>
  <c r="R102" i="19"/>
  <c r="R100" i="19"/>
  <c r="R103" i="19"/>
  <c r="R108" i="19"/>
  <c r="R111" i="19"/>
  <c r="R104" i="19"/>
  <c r="R105" i="19"/>
  <c r="R110" i="19"/>
  <c r="R107" i="19"/>
  <c r="R109" i="19"/>
  <c r="R106" i="19"/>
  <c r="R118" i="19"/>
  <c r="R113" i="19"/>
  <c r="R119" i="19"/>
  <c r="R115" i="19"/>
  <c r="R117" i="19"/>
  <c r="R114" i="19"/>
  <c r="R121" i="19"/>
  <c r="R122" i="19"/>
  <c r="R112" i="19"/>
  <c r="R123" i="19"/>
  <c r="R116" i="19"/>
  <c r="R120" i="19"/>
  <c r="R128" i="19"/>
  <c r="R127" i="19"/>
  <c r="R132" i="19"/>
  <c r="R136" i="19"/>
  <c r="R126" i="19"/>
  <c r="R125" i="19"/>
  <c r="R131" i="19"/>
  <c r="R135" i="19"/>
  <c r="R138" i="19"/>
  <c r="R124" i="19"/>
  <c r="R130" i="19"/>
  <c r="R143" i="19"/>
  <c r="R133" i="19"/>
  <c r="R129" i="19"/>
  <c r="R137" i="19"/>
  <c r="R139" i="19"/>
  <c r="R140" i="19"/>
  <c r="R142" i="19"/>
  <c r="R134" i="19"/>
  <c r="R146" i="19"/>
  <c r="R141" i="19"/>
  <c r="R145" i="19"/>
  <c r="R152" i="19"/>
  <c r="R149" i="19"/>
  <c r="R148" i="19"/>
  <c r="R144" i="19"/>
  <c r="R147" i="19"/>
  <c r="R150" i="19"/>
  <c r="R151" i="19"/>
  <c r="R153" i="19"/>
  <c r="R160" i="19"/>
  <c r="R158" i="19"/>
  <c r="R159" i="19"/>
  <c r="R155" i="19"/>
  <c r="R154" i="19"/>
  <c r="R156" i="19"/>
  <c r="R162" i="19"/>
  <c r="R157" i="19"/>
  <c r="R163" i="19"/>
  <c r="R161" i="19"/>
  <c r="R165" i="19"/>
  <c r="R167" i="19"/>
  <c r="R164" i="19"/>
  <c r="R168" i="19"/>
  <c r="R166" i="19"/>
  <c r="R169" i="19"/>
  <c r="R170" i="19"/>
  <c r="R172" i="19"/>
  <c r="R175" i="19"/>
  <c r="R173" i="19"/>
  <c r="R171" i="19"/>
  <c r="R178" i="19"/>
  <c r="R183" i="19"/>
  <c r="R176" i="19"/>
  <c r="R182" i="19"/>
  <c r="R179" i="19"/>
  <c r="R177" i="19"/>
  <c r="R174" i="19"/>
  <c r="R181" i="19"/>
  <c r="R189" i="19"/>
  <c r="R192" i="19"/>
  <c r="R190" i="19"/>
  <c r="R186" i="19"/>
  <c r="R180" i="19"/>
  <c r="R185" i="19"/>
  <c r="R187" i="19"/>
  <c r="R188" i="19"/>
  <c r="R184" i="19"/>
  <c r="R191" i="19"/>
  <c r="R194" i="19"/>
  <c r="R193" i="19"/>
  <c r="R199" i="19"/>
  <c r="R197" i="19"/>
  <c r="R198" i="19"/>
  <c r="R195" i="19"/>
  <c r="R200" i="19"/>
  <c r="R196" i="19"/>
  <c r="R202" i="19"/>
  <c r="R201" i="19"/>
  <c r="R203" i="19"/>
  <c r="R206" i="19"/>
  <c r="R205" i="19"/>
  <c r="R204" i="19"/>
  <c r="R208" i="19"/>
  <c r="R207" i="19"/>
  <c r="R209" i="19"/>
  <c r="R210" i="19"/>
  <c r="R212" i="19"/>
  <c r="R211" i="19"/>
  <c r="R213" i="19"/>
  <c r="R219" i="19"/>
  <c r="R221" i="19"/>
  <c r="R220" i="19"/>
  <c r="R222" i="19"/>
  <c r="R216" i="19"/>
  <c r="R218" i="19"/>
  <c r="R217" i="19"/>
  <c r="R223" i="19"/>
  <c r="R215" i="19"/>
  <c r="R214" i="19"/>
  <c r="R224" i="19"/>
  <c r="R225" i="19"/>
  <c r="R226" i="19"/>
  <c r="R227" i="19"/>
  <c r="R228" i="19"/>
  <c r="R229" i="19"/>
  <c r="R230" i="19"/>
  <c r="R3" i="19"/>
  <c r="AF55" i="20"/>
  <c r="AD55" i="20"/>
  <c r="AB55" i="20"/>
  <c r="Z55" i="20"/>
  <c r="X55" i="20"/>
  <c r="V55" i="20"/>
  <c r="T55" i="20"/>
  <c r="R55" i="20"/>
  <c r="AF56" i="20"/>
  <c r="AD56" i="20"/>
  <c r="AB56" i="20"/>
  <c r="Z56" i="20"/>
  <c r="X56" i="20"/>
  <c r="V56" i="20"/>
  <c r="T56" i="20"/>
  <c r="R56" i="20"/>
  <c r="AF57" i="20"/>
  <c r="AD57" i="20"/>
  <c r="AB57" i="20"/>
  <c r="Z57" i="20"/>
  <c r="X57" i="20"/>
  <c r="V57" i="20"/>
  <c r="T57" i="20"/>
  <c r="R57" i="20"/>
  <c r="AF54" i="20"/>
  <c r="AD54" i="20"/>
  <c r="AB54" i="20"/>
  <c r="Z54" i="20"/>
  <c r="X54" i="20"/>
  <c r="V54" i="20"/>
  <c r="T54" i="20"/>
  <c r="R54" i="20"/>
  <c r="AF53" i="20"/>
  <c r="AD53" i="20"/>
  <c r="AB53" i="20"/>
  <c r="Z53" i="20"/>
  <c r="X53" i="20"/>
  <c r="V53" i="20"/>
  <c r="T53" i="20"/>
  <c r="R53" i="20"/>
  <c r="AF52" i="20"/>
  <c r="AD52" i="20"/>
  <c r="AB52" i="20"/>
  <c r="Z52" i="20"/>
  <c r="X52" i="20"/>
  <c r="V52" i="20"/>
  <c r="T52" i="20"/>
  <c r="R52" i="20"/>
  <c r="AF51" i="20"/>
  <c r="AD51" i="20"/>
  <c r="AB51" i="20"/>
  <c r="Z51" i="20"/>
  <c r="X51" i="20"/>
  <c r="V51" i="20"/>
  <c r="T51" i="20"/>
  <c r="R51" i="20"/>
  <c r="AF48" i="20"/>
  <c r="AD48" i="20"/>
  <c r="AB48" i="20"/>
  <c r="Z48" i="20"/>
  <c r="X48" i="20"/>
  <c r="V48" i="20"/>
  <c r="T48" i="20"/>
  <c r="R48" i="20"/>
  <c r="AF49" i="20"/>
  <c r="AD49" i="20"/>
  <c r="AB49" i="20"/>
  <c r="Z49" i="20"/>
  <c r="X49" i="20"/>
  <c r="V49" i="20"/>
  <c r="T49" i="20"/>
  <c r="R49" i="20"/>
  <c r="AF50" i="20"/>
  <c r="AD50" i="20"/>
  <c r="AB50" i="20"/>
  <c r="Z50" i="20"/>
  <c r="X50" i="20"/>
  <c r="V50" i="20"/>
  <c r="T50" i="20"/>
  <c r="R50" i="20"/>
  <c r="AF47" i="20"/>
  <c r="AD47" i="20"/>
  <c r="AB47" i="20"/>
  <c r="Z47" i="20"/>
  <c r="X47" i="20"/>
  <c r="V47" i="20"/>
  <c r="T47" i="20"/>
  <c r="R47" i="20"/>
  <c r="AF45" i="20"/>
  <c r="AD45" i="20"/>
  <c r="AB45" i="20"/>
  <c r="Z45" i="20"/>
  <c r="X45" i="20"/>
  <c r="V45" i="20"/>
  <c r="T45" i="20"/>
  <c r="R45" i="20"/>
  <c r="AF46" i="20"/>
  <c r="AD46" i="20"/>
  <c r="AB46" i="20"/>
  <c r="Z46" i="20"/>
  <c r="X46" i="20"/>
  <c r="V46" i="20"/>
  <c r="T46" i="20"/>
  <c r="R46" i="20"/>
  <c r="AF44" i="20"/>
  <c r="AD44" i="20"/>
  <c r="AB44" i="20"/>
  <c r="Z44" i="20"/>
  <c r="X44" i="20"/>
  <c r="V44" i="20"/>
  <c r="T44" i="20"/>
  <c r="R44" i="20"/>
  <c r="AF43" i="20"/>
  <c r="AD43" i="20"/>
  <c r="AB43" i="20"/>
  <c r="Z43" i="20"/>
  <c r="X43" i="20"/>
  <c r="V43" i="20"/>
  <c r="T43" i="20"/>
  <c r="R43" i="20"/>
  <c r="AF42" i="20"/>
  <c r="AD42" i="20"/>
  <c r="AB42" i="20"/>
  <c r="Z42" i="20"/>
  <c r="X42" i="20"/>
  <c r="V42" i="20"/>
  <c r="T42" i="20"/>
  <c r="R42" i="20"/>
  <c r="AF40" i="20"/>
  <c r="AD40" i="20"/>
  <c r="AB40" i="20"/>
  <c r="Z40" i="20"/>
  <c r="X40" i="20"/>
  <c r="V40" i="20"/>
  <c r="T40" i="20"/>
  <c r="R40" i="20"/>
  <c r="AF41" i="20"/>
  <c r="AD41" i="20"/>
  <c r="AB41" i="20"/>
  <c r="Z41" i="20"/>
  <c r="X41" i="20"/>
  <c r="V41" i="20"/>
  <c r="T41" i="20"/>
  <c r="R41" i="20"/>
  <c r="AF39" i="20"/>
  <c r="AD39" i="20"/>
  <c r="AB39" i="20"/>
  <c r="Z39" i="20"/>
  <c r="X39" i="20"/>
  <c r="V39" i="20"/>
  <c r="T39" i="20"/>
  <c r="R39" i="20"/>
  <c r="AF38" i="20"/>
  <c r="AD38" i="20"/>
  <c r="AB38" i="20"/>
  <c r="Z38" i="20"/>
  <c r="X38" i="20"/>
  <c r="V38" i="20"/>
  <c r="T38" i="20"/>
  <c r="R38" i="20"/>
  <c r="AF37" i="20"/>
  <c r="AD37" i="20"/>
  <c r="AB37" i="20"/>
  <c r="Z37" i="20"/>
  <c r="X37" i="20"/>
  <c r="V37" i="20"/>
  <c r="T37" i="20"/>
  <c r="R37" i="20"/>
  <c r="AF36" i="20"/>
  <c r="AD36" i="20"/>
  <c r="AB36" i="20"/>
  <c r="Z36" i="20"/>
  <c r="X36" i="20"/>
  <c r="V36" i="20"/>
  <c r="T36" i="20"/>
  <c r="R36" i="20"/>
  <c r="AF34" i="20"/>
  <c r="AD34" i="20"/>
  <c r="AB34" i="20"/>
  <c r="Z34" i="20"/>
  <c r="X34" i="20"/>
  <c r="V34" i="20"/>
  <c r="T34" i="20"/>
  <c r="R34" i="20"/>
  <c r="AF30" i="20"/>
  <c r="AD30" i="20"/>
  <c r="AB30" i="20"/>
  <c r="Z30" i="20"/>
  <c r="X30" i="20"/>
  <c r="V30" i="20"/>
  <c r="T30" i="20"/>
  <c r="R30" i="20"/>
  <c r="AF35" i="20"/>
  <c r="AD35" i="20"/>
  <c r="AB35" i="20"/>
  <c r="Z35" i="20"/>
  <c r="X35" i="20"/>
  <c r="V35" i="20"/>
  <c r="T35" i="20"/>
  <c r="R35" i="20"/>
  <c r="AF32" i="20"/>
  <c r="AD32" i="20"/>
  <c r="AB32" i="20"/>
  <c r="Z32" i="20"/>
  <c r="X32" i="20"/>
  <c r="V32" i="20"/>
  <c r="T32" i="20"/>
  <c r="R32" i="20"/>
  <c r="AF33" i="20"/>
  <c r="AD33" i="20"/>
  <c r="AB33" i="20"/>
  <c r="Z33" i="20"/>
  <c r="X33" i="20"/>
  <c r="V33" i="20"/>
  <c r="T33" i="20"/>
  <c r="R33" i="20"/>
  <c r="AF29" i="20"/>
  <c r="AD29" i="20"/>
  <c r="AB29" i="20"/>
  <c r="Z29" i="20"/>
  <c r="X29" i="20"/>
  <c r="V29" i="20"/>
  <c r="T29" i="20"/>
  <c r="R29" i="20"/>
  <c r="AF31" i="20"/>
  <c r="AD31" i="20"/>
  <c r="AB31" i="20"/>
  <c r="Z31" i="20"/>
  <c r="X31" i="20"/>
  <c r="V31" i="20"/>
  <c r="T31" i="20"/>
  <c r="R31" i="20"/>
  <c r="AF28" i="20"/>
  <c r="AD28" i="20"/>
  <c r="AB28" i="20"/>
  <c r="Z28" i="20"/>
  <c r="X28" i="20"/>
  <c r="V28" i="20"/>
  <c r="T28" i="20"/>
  <c r="R28" i="20"/>
  <c r="AF27" i="20"/>
  <c r="AD27" i="20"/>
  <c r="AB27" i="20"/>
  <c r="Z27" i="20"/>
  <c r="X27" i="20"/>
  <c r="V27" i="20"/>
  <c r="T27" i="20"/>
  <c r="R27" i="20"/>
  <c r="AF26" i="20"/>
  <c r="AD26" i="20"/>
  <c r="AB26" i="20"/>
  <c r="Z26" i="20"/>
  <c r="X26" i="20"/>
  <c r="V26" i="20"/>
  <c r="T26" i="20"/>
  <c r="R26" i="20"/>
  <c r="AF25" i="20"/>
  <c r="AD25" i="20"/>
  <c r="AB25" i="20"/>
  <c r="Z25" i="20"/>
  <c r="X25" i="20"/>
  <c r="V25" i="20"/>
  <c r="T25" i="20"/>
  <c r="R25" i="20"/>
  <c r="AF24" i="20"/>
  <c r="AD24" i="20"/>
  <c r="AB24" i="20"/>
  <c r="Z24" i="20"/>
  <c r="X24" i="20"/>
  <c r="V24" i="20"/>
  <c r="T24" i="20"/>
  <c r="R24" i="20"/>
  <c r="AF23" i="20"/>
  <c r="AD23" i="20"/>
  <c r="AB23" i="20"/>
  <c r="Z23" i="20"/>
  <c r="X23" i="20"/>
  <c r="V23" i="20"/>
  <c r="T23" i="20"/>
  <c r="R23" i="20"/>
  <c r="AF22" i="20"/>
  <c r="AD22" i="20"/>
  <c r="AB22" i="20"/>
  <c r="Z22" i="20"/>
  <c r="X22" i="20"/>
  <c r="V22" i="20"/>
  <c r="T22" i="20"/>
  <c r="R22" i="20"/>
  <c r="AF20" i="20"/>
  <c r="AD20" i="20"/>
  <c r="AB20" i="20"/>
  <c r="Z20" i="20"/>
  <c r="X20" i="20"/>
  <c r="V20" i="20"/>
  <c r="T20" i="20"/>
  <c r="R20" i="20"/>
  <c r="AF18" i="20"/>
  <c r="AD18" i="20"/>
  <c r="AB18" i="20"/>
  <c r="Z18" i="20"/>
  <c r="X18" i="20"/>
  <c r="V18" i="20"/>
  <c r="T18" i="20"/>
  <c r="R18" i="20"/>
  <c r="AF15" i="20"/>
  <c r="AD15" i="20"/>
  <c r="AB15" i="20"/>
  <c r="Z15" i="20"/>
  <c r="X15" i="20"/>
  <c r="V15" i="20"/>
  <c r="T15" i="20"/>
  <c r="R15" i="20"/>
  <c r="AF17" i="20"/>
  <c r="AD17" i="20"/>
  <c r="AB17" i="20"/>
  <c r="Z17" i="20"/>
  <c r="X17" i="20"/>
  <c r="V17" i="20"/>
  <c r="T17" i="20"/>
  <c r="R17" i="20"/>
  <c r="AF19" i="20"/>
  <c r="AD19" i="20"/>
  <c r="AB19" i="20"/>
  <c r="Z19" i="20"/>
  <c r="X19" i="20"/>
  <c r="V19" i="20"/>
  <c r="T19" i="20"/>
  <c r="R19" i="20"/>
  <c r="AF21" i="20"/>
  <c r="AD21" i="20"/>
  <c r="AB21" i="20"/>
  <c r="Z21" i="20"/>
  <c r="X21" i="20"/>
  <c r="V21" i="20"/>
  <c r="T21" i="20"/>
  <c r="R21" i="20"/>
  <c r="AF13" i="20"/>
  <c r="AD13" i="20"/>
  <c r="AB13" i="20"/>
  <c r="Z13" i="20"/>
  <c r="X13" i="20"/>
  <c r="V13" i="20"/>
  <c r="T13" i="20"/>
  <c r="R13" i="20"/>
  <c r="AF16" i="20"/>
  <c r="AD16" i="20"/>
  <c r="AB16" i="20"/>
  <c r="Z16" i="20"/>
  <c r="X16" i="20"/>
  <c r="V16" i="20"/>
  <c r="T16" i="20"/>
  <c r="R16" i="20"/>
  <c r="AF14" i="20"/>
  <c r="AD14" i="20"/>
  <c r="AB14" i="20"/>
  <c r="Z14" i="20"/>
  <c r="X14" i="20"/>
  <c r="V14" i="20"/>
  <c r="T14" i="20"/>
  <c r="R14" i="20"/>
  <c r="AF12" i="20"/>
  <c r="AD12" i="20"/>
  <c r="AB12" i="20"/>
  <c r="Z12" i="20"/>
  <c r="X12" i="20"/>
  <c r="V12" i="20"/>
  <c r="T12" i="20"/>
  <c r="R12" i="20"/>
  <c r="AF11" i="20"/>
  <c r="AD11" i="20"/>
  <c r="AB11" i="20"/>
  <c r="Z11" i="20"/>
  <c r="X11" i="20"/>
  <c r="V11" i="20"/>
  <c r="T11" i="20"/>
  <c r="R11" i="20"/>
  <c r="AF10" i="20"/>
  <c r="AD10" i="20"/>
  <c r="AB10" i="20"/>
  <c r="Z10" i="20"/>
  <c r="X10" i="20"/>
  <c r="V10" i="20"/>
  <c r="T10" i="20"/>
  <c r="R10" i="20"/>
  <c r="AF8" i="20"/>
  <c r="AD8" i="20"/>
  <c r="AB8" i="20"/>
  <c r="Z8" i="20"/>
  <c r="X8" i="20"/>
  <c r="V8" i="20"/>
  <c r="T8" i="20"/>
  <c r="R8" i="20"/>
  <c r="AF7" i="20"/>
  <c r="AD7" i="20"/>
  <c r="AB7" i="20"/>
  <c r="Z7" i="20"/>
  <c r="X7" i="20"/>
  <c r="V7" i="20"/>
  <c r="T7" i="20"/>
  <c r="R7" i="20"/>
  <c r="AF9" i="20"/>
  <c r="AD9" i="20"/>
  <c r="AB9" i="20"/>
  <c r="Z9" i="20"/>
  <c r="X9" i="20"/>
  <c r="V9" i="20"/>
  <c r="T9" i="20"/>
  <c r="R9" i="20"/>
  <c r="AF6" i="20"/>
  <c r="AD6" i="20"/>
  <c r="AB6" i="20"/>
  <c r="Z6" i="20"/>
  <c r="X6" i="20"/>
  <c r="V6" i="20"/>
  <c r="T6" i="20"/>
  <c r="R6" i="20"/>
  <c r="AF5" i="20"/>
  <c r="AD5" i="20"/>
  <c r="AB5" i="20"/>
  <c r="Z5" i="20"/>
  <c r="X5" i="20"/>
  <c r="V5" i="20"/>
  <c r="T5" i="20"/>
  <c r="R5" i="20"/>
  <c r="AF4" i="20"/>
  <c r="AD4" i="20"/>
  <c r="AB4" i="20"/>
  <c r="Z4" i="20"/>
  <c r="X4" i="20"/>
  <c r="V4" i="20"/>
  <c r="T4" i="20"/>
  <c r="R4" i="20"/>
  <c r="AF3" i="20"/>
  <c r="AD3" i="20"/>
  <c r="AB3" i="20"/>
  <c r="Z3" i="20"/>
  <c r="X3" i="20"/>
  <c r="V3" i="20"/>
  <c r="T3" i="20"/>
  <c r="R3" i="20"/>
  <c r="AG24" i="20" l="1"/>
  <c r="AG37" i="20"/>
  <c r="AG45" i="20"/>
  <c r="AG12" i="20"/>
  <c r="AG10" i="20"/>
  <c r="AG18" i="20"/>
  <c r="AG56" i="20"/>
  <c r="AG6" i="20"/>
  <c r="AG11" i="20"/>
  <c r="AG16" i="20"/>
  <c r="AG9" i="20"/>
  <c r="AG17" i="20"/>
  <c r="AG20" i="20"/>
  <c r="AG27" i="20"/>
  <c r="AG35" i="20"/>
  <c r="AG3" i="20"/>
  <c r="AG19" i="20"/>
  <c r="AG25" i="20"/>
  <c r="AG30" i="20"/>
  <c r="AG50" i="20"/>
  <c r="AG54" i="20"/>
  <c r="AG57" i="20"/>
  <c r="AG4" i="20"/>
  <c r="AG15" i="20"/>
  <c r="AG43" i="20"/>
  <c r="AG55" i="20"/>
  <c r="AG22" i="20"/>
  <c r="AG28" i="20"/>
  <c r="AG31" i="20"/>
  <c r="AG33" i="20"/>
  <c r="AG41" i="20"/>
  <c r="AG46" i="20"/>
  <c r="AG51" i="20"/>
  <c r="AG21" i="20"/>
  <c r="AG52" i="20"/>
  <c r="AG36" i="20"/>
  <c r="AG40" i="20"/>
  <c r="AG49" i="20"/>
  <c r="AG5" i="20"/>
  <c r="AG13" i="20"/>
  <c r="AG34" i="20"/>
  <c r="AG23" i="20"/>
  <c r="AG38" i="20"/>
  <c r="AG48" i="20"/>
  <c r="AG39" i="20"/>
  <c r="AG44" i="20"/>
  <c r="AG7" i="20"/>
  <c r="AG26" i="20"/>
  <c r="AG53" i="20"/>
  <c r="AG8" i="20"/>
  <c r="AG14" i="20"/>
  <c r="AG29" i="20"/>
  <c r="AG32" i="20"/>
  <c r="AG42" i="20"/>
  <c r="AG47" i="20"/>
  <c r="AG125" i="19"/>
  <c r="AG68" i="19"/>
  <c r="AG15" i="19"/>
  <c r="AG35" i="19"/>
  <c r="AG141" i="19"/>
  <c r="AG200" i="19"/>
  <c r="AG188" i="19"/>
  <c r="AG19" i="19"/>
  <c r="AG28" i="19"/>
  <c r="AG45" i="19"/>
  <c r="AG63" i="19"/>
  <c r="AG87" i="19"/>
  <c r="AG90" i="19"/>
  <c r="AG171" i="19"/>
  <c r="AG38" i="19"/>
  <c r="AG53" i="19"/>
  <c r="AG113" i="19"/>
  <c r="AG147" i="19"/>
  <c r="AG172" i="19"/>
  <c r="AG88" i="19"/>
  <c r="AG191" i="19"/>
  <c r="AG206" i="19"/>
  <c r="AG210" i="19"/>
  <c r="AG218" i="19"/>
  <c r="AG96" i="19"/>
  <c r="AG5" i="19"/>
  <c r="AG10" i="19"/>
  <c r="AG37" i="19"/>
  <c r="AG44" i="19"/>
  <c r="AG39" i="19"/>
  <c r="AG62" i="19"/>
  <c r="AG66" i="19"/>
  <c r="AG95" i="19"/>
  <c r="AG108" i="19"/>
  <c r="AG117" i="19"/>
  <c r="AG4" i="19"/>
  <c r="AG91" i="19"/>
  <c r="AG107" i="19"/>
  <c r="AG135" i="19"/>
  <c r="AG158" i="19"/>
  <c r="AG173" i="19"/>
  <c r="AG179" i="19"/>
  <c r="AG193" i="19"/>
  <c r="AG224" i="19"/>
  <c r="AG128" i="19"/>
  <c r="AG36" i="19"/>
  <c r="AG60" i="19"/>
  <c r="AG79" i="19"/>
  <c r="AG97" i="19"/>
  <c r="AG115" i="19"/>
  <c r="AG192" i="19"/>
  <c r="AG56" i="19"/>
  <c r="AG54" i="19"/>
  <c r="AG131" i="19"/>
  <c r="AG124" i="19"/>
  <c r="AG139" i="19"/>
  <c r="AG150" i="19"/>
  <c r="AG169" i="19"/>
  <c r="AG167" i="19"/>
  <c r="AG166" i="19"/>
  <c r="AG212" i="19"/>
  <c r="AG6" i="19"/>
  <c r="AG9" i="19"/>
  <c r="AG22" i="19"/>
  <c r="AG47" i="19"/>
  <c r="AG78" i="19"/>
  <c r="AG101" i="19"/>
  <c r="AG122" i="19"/>
  <c r="AG133" i="19"/>
  <c r="AG142" i="19"/>
  <c r="AG159" i="19"/>
  <c r="AG178" i="19"/>
  <c r="AG182" i="19"/>
  <c r="AG197" i="19"/>
  <c r="AG202" i="19"/>
  <c r="AG221" i="19"/>
  <c r="AG7" i="19"/>
  <c r="AG11" i="19"/>
  <c r="AG31" i="19"/>
  <c r="AG51" i="19"/>
  <c r="AG65" i="19"/>
  <c r="AG84" i="19"/>
  <c r="AG111" i="19"/>
  <c r="AG121" i="19"/>
  <c r="AG123" i="19"/>
  <c r="AG157" i="19"/>
  <c r="AG176" i="19"/>
  <c r="AG174" i="19"/>
  <c r="AG189" i="19"/>
  <c r="AG208" i="19"/>
  <c r="AG217" i="19"/>
  <c r="AG13" i="19"/>
  <c r="AG14" i="19"/>
  <c r="AG18" i="19"/>
  <c r="AG30" i="19"/>
  <c r="AG59" i="19"/>
  <c r="AG69" i="19"/>
  <c r="AG75" i="19"/>
  <c r="AG73" i="19"/>
  <c r="AG109" i="19"/>
  <c r="AG120" i="19"/>
  <c r="AG126" i="19"/>
  <c r="AG149" i="19"/>
  <c r="AG164" i="19"/>
  <c r="AG181" i="19"/>
  <c r="AG186" i="19"/>
  <c r="AG187" i="19"/>
  <c r="AG225" i="19"/>
  <c r="AG228" i="19"/>
  <c r="AG231" i="19"/>
  <c r="AG3" i="19"/>
  <c r="AG17" i="19"/>
  <c r="AG21" i="19"/>
  <c r="AG20" i="19"/>
  <c r="AG41" i="19"/>
  <c r="AG61" i="19"/>
  <c r="AG77" i="19"/>
  <c r="AG72" i="19"/>
  <c r="AG76" i="19"/>
  <c r="AG98" i="19"/>
  <c r="AG136" i="19"/>
  <c r="AG138" i="19"/>
  <c r="AG170" i="19"/>
  <c r="AG185" i="19"/>
  <c r="AG194" i="19"/>
  <c r="AG211" i="19"/>
  <c r="AG23" i="19"/>
  <c r="AG32" i="19"/>
  <c r="AG46" i="19"/>
  <c r="AG64" i="19"/>
  <c r="AG74" i="19"/>
  <c r="AG82" i="19"/>
  <c r="AG83" i="19"/>
  <c r="AG102" i="19"/>
  <c r="AG143" i="19"/>
  <c r="AG137" i="19"/>
  <c r="AG154" i="19"/>
  <c r="AG199" i="19"/>
  <c r="AG195" i="19"/>
  <c r="AG222" i="19"/>
  <c r="AG27" i="19"/>
  <c r="AG52" i="19"/>
  <c r="AG81" i="19"/>
  <c r="AG85" i="19"/>
  <c r="AG104" i="19"/>
  <c r="AG112" i="19"/>
  <c r="AG129" i="19"/>
  <c r="AG140" i="19"/>
  <c r="AG146" i="19"/>
  <c r="AG161" i="19"/>
  <c r="AG177" i="19"/>
  <c r="AG198" i="19"/>
  <c r="AG203" i="19"/>
  <c r="AG12" i="19"/>
  <c r="AG26" i="19"/>
  <c r="AG29" i="19"/>
  <c r="AG34" i="19"/>
  <c r="AG57" i="19"/>
  <c r="AG70" i="19"/>
  <c r="AG89" i="19"/>
  <c r="AG94" i="19"/>
  <c r="AG118" i="19"/>
  <c r="AG127" i="19"/>
  <c r="AG134" i="19"/>
  <c r="AG152" i="19"/>
  <c r="AG144" i="19"/>
  <c r="AG168" i="19"/>
  <c r="AG175" i="19"/>
  <c r="AG190" i="19"/>
  <c r="AG201" i="19"/>
  <c r="AG204" i="19"/>
  <c r="AG209" i="19"/>
  <c r="AG227" i="19"/>
  <c r="AG230" i="19"/>
  <c r="AG148" i="19"/>
  <c r="AG151" i="19"/>
  <c r="AG160" i="19"/>
  <c r="AG184" i="19"/>
  <c r="AG207" i="19"/>
  <c r="AG219" i="19"/>
  <c r="AG8" i="19"/>
  <c r="AG24" i="19"/>
  <c r="AG43" i="19"/>
  <c r="AG40" i="19"/>
  <c r="AG80" i="19"/>
  <c r="AG93" i="19"/>
  <c r="AG99" i="19"/>
  <c r="AG103" i="19"/>
  <c r="AG114" i="19"/>
  <c r="AG130" i="19"/>
  <c r="AG153" i="19"/>
  <c r="AG155" i="19"/>
  <c r="AG162" i="19"/>
  <c r="AG183" i="19"/>
  <c r="AG213" i="19"/>
  <c r="AG220" i="19"/>
  <c r="AG25" i="19"/>
  <c r="AG49" i="19"/>
  <c r="AG42" i="19"/>
  <c r="AG48" i="19"/>
  <c r="AG67" i="19"/>
  <c r="AG86" i="19"/>
  <c r="AG100" i="19"/>
  <c r="AG110" i="19"/>
  <c r="AG116" i="19"/>
  <c r="AG156" i="19"/>
  <c r="AG163" i="19"/>
  <c r="AG165" i="19"/>
  <c r="AG180" i="19"/>
  <c r="AG196" i="19"/>
  <c r="AG216" i="19"/>
  <c r="AG223" i="19"/>
  <c r="AG214" i="19"/>
  <c r="AG16" i="19"/>
  <c r="AG33" i="19"/>
  <c r="AG50" i="19"/>
  <c r="AG58" i="19"/>
  <c r="AG55" i="19"/>
  <c r="AG71" i="19"/>
  <c r="AG92" i="19"/>
  <c r="AG105" i="19"/>
  <c r="AG106" i="19"/>
  <c r="AG119" i="19"/>
  <c r="AG132" i="19"/>
  <c r="AG145" i="19"/>
  <c r="AG205" i="19"/>
  <c r="AG215" i="19"/>
  <c r="AG226" i="19"/>
  <c r="AG229" i="19"/>
  <c r="AH7" i="20" l="1"/>
  <c r="AH42" i="20"/>
  <c r="AH39" i="20"/>
  <c r="AH29" i="20"/>
  <c r="AH8" i="20"/>
  <c r="AH46" i="20"/>
  <c r="AH23" i="20"/>
  <c r="AH31" i="20"/>
  <c r="AH38" i="20"/>
  <c r="AH27" i="20"/>
  <c r="AH54" i="20"/>
  <c r="AH43" i="20"/>
  <c r="AH37" i="20"/>
  <c r="AH35" i="20"/>
  <c r="AH50" i="20"/>
  <c r="AH21" i="20"/>
  <c r="AH41" i="20"/>
  <c r="AH24" i="20"/>
  <c r="AH26" i="20"/>
  <c r="AH55" i="20"/>
  <c r="AH4" i="20"/>
  <c r="AH20" i="20"/>
  <c r="AH13" i="20"/>
  <c r="AH49" i="20"/>
  <c r="AH33" i="20"/>
  <c r="AH57" i="20"/>
  <c r="AH53" i="20"/>
  <c r="AH48" i="20"/>
  <c r="AH3" i="20"/>
  <c r="AH56" i="20"/>
  <c r="AH25" i="20"/>
  <c r="AH47" i="20"/>
  <c r="AH18" i="20"/>
  <c r="AH17" i="20"/>
  <c r="AH16" i="20"/>
  <c r="AH45" i="20"/>
  <c r="AH28" i="20"/>
  <c r="AH30" i="20"/>
  <c r="AH36" i="20"/>
  <c r="AH14" i="20"/>
  <c r="AH44" i="20"/>
  <c r="AH12" i="20"/>
  <c r="AH32" i="20"/>
  <c r="AH11" i="20"/>
  <c r="AH51" i="20"/>
  <c r="AH19" i="20"/>
  <c r="AH10" i="20"/>
  <c r="AH52" i="20"/>
  <c r="AH9" i="20"/>
  <c r="AH40" i="20"/>
  <c r="AH22" i="20"/>
  <c r="AH15" i="20"/>
  <c r="AH5" i="20"/>
  <c r="AH6" i="20"/>
  <c r="AH34" i="20"/>
  <c r="AH223" i="19"/>
  <c r="AH205" i="19"/>
  <c r="AH16" i="19"/>
  <c r="AH86" i="19"/>
  <c r="AH130" i="19"/>
  <c r="AH184" i="19"/>
  <c r="AH144" i="19"/>
  <c r="AH12" i="19"/>
  <c r="AH52" i="19"/>
  <c r="AH64" i="19"/>
  <c r="AH72" i="19"/>
  <c r="AH186" i="19"/>
  <c r="AH18" i="19"/>
  <c r="AH84" i="19"/>
  <c r="AH159" i="19"/>
  <c r="AH167" i="19"/>
  <c r="AH60" i="19"/>
  <c r="AH4" i="19"/>
  <c r="AH218" i="19"/>
  <c r="AH87" i="19"/>
  <c r="AH145" i="19"/>
  <c r="AH214" i="19"/>
  <c r="AH67" i="19"/>
  <c r="AH114" i="19"/>
  <c r="AH160" i="19"/>
  <c r="AH152" i="19"/>
  <c r="AH203" i="19"/>
  <c r="AH27" i="19"/>
  <c r="AH46" i="19"/>
  <c r="AH77" i="19"/>
  <c r="AH181" i="19"/>
  <c r="AH14" i="19"/>
  <c r="AH65" i="19"/>
  <c r="AH142" i="19"/>
  <c r="AH169" i="19"/>
  <c r="AH36" i="19"/>
  <c r="AH117" i="19"/>
  <c r="AH210" i="19"/>
  <c r="AH63" i="19"/>
  <c r="AH51" i="19"/>
  <c r="AH119" i="19"/>
  <c r="AH216" i="19"/>
  <c r="AH42" i="19"/>
  <c r="AH99" i="19"/>
  <c r="AH148" i="19"/>
  <c r="AH127" i="19"/>
  <c r="AH177" i="19"/>
  <c r="AH195" i="19"/>
  <c r="AH23" i="19"/>
  <c r="AH41" i="19"/>
  <c r="AH149" i="19"/>
  <c r="AH217" i="19"/>
  <c r="AH31" i="19"/>
  <c r="AH122" i="19"/>
  <c r="AH139" i="19"/>
  <c r="AH128" i="19"/>
  <c r="AH95" i="19"/>
  <c r="AH191" i="19"/>
  <c r="AH28" i="19"/>
  <c r="AH134" i="19"/>
  <c r="AH45" i="19"/>
  <c r="AH106" i="19"/>
  <c r="AH196" i="19"/>
  <c r="AH49" i="19"/>
  <c r="AH93" i="19"/>
  <c r="AH230" i="19"/>
  <c r="AH118" i="19"/>
  <c r="AH161" i="19"/>
  <c r="AH199" i="19"/>
  <c r="AH211" i="19"/>
  <c r="AH20" i="19"/>
  <c r="AH126" i="19"/>
  <c r="AH208" i="19"/>
  <c r="AH11" i="19"/>
  <c r="AH101" i="19"/>
  <c r="AH124" i="19"/>
  <c r="AH224" i="19"/>
  <c r="AH66" i="19"/>
  <c r="AH88" i="19"/>
  <c r="AH19" i="19"/>
  <c r="AH151" i="19"/>
  <c r="AH206" i="19"/>
  <c r="AH105" i="19"/>
  <c r="AH180" i="19"/>
  <c r="AH25" i="19"/>
  <c r="AH80" i="19"/>
  <c r="AH227" i="19"/>
  <c r="AH94" i="19"/>
  <c r="AH146" i="19"/>
  <c r="AH154" i="19"/>
  <c r="AH194" i="19"/>
  <c r="AH21" i="19"/>
  <c r="AH120" i="19"/>
  <c r="AH189" i="19"/>
  <c r="AH78" i="19"/>
  <c r="AH131" i="19"/>
  <c r="AH193" i="19"/>
  <c r="AH62" i="19"/>
  <c r="AH172" i="19"/>
  <c r="AH188" i="19"/>
  <c r="AH13" i="19"/>
  <c r="AH92" i="19"/>
  <c r="AH165" i="19"/>
  <c r="AH220" i="19"/>
  <c r="AH40" i="19"/>
  <c r="AH209" i="19"/>
  <c r="AH89" i="19"/>
  <c r="AH140" i="19"/>
  <c r="AH137" i="19"/>
  <c r="AH185" i="19"/>
  <c r="AH17" i="19"/>
  <c r="AH109" i="19"/>
  <c r="AH174" i="19"/>
  <c r="AH7" i="19"/>
  <c r="AH47" i="19"/>
  <c r="AH54" i="19"/>
  <c r="AH179" i="19"/>
  <c r="AH39" i="19"/>
  <c r="AH147" i="19"/>
  <c r="AH200" i="19"/>
  <c r="AH71" i="19"/>
  <c r="AH163" i="19"/>
  <c r="AH213" i="19"/>
  <c r="AH43" i="19"/>
  <c r="AH204" i="19"/>
  <c r="AH70" i="19"/>
  <c r="AH129" i="19"/>
  <c r="AH143" i="19"/>
  <c r="AH170" i="19"/>
  <c r="AH73" i="19"/>
  <c r="AH176" i="19"/>
  <c r="AH221" i="19"/>
  <c r="AH22" i="19"/>
  <c r="AH56" i="19"/>
  <c r="AH173" i="19"/>
  <c r="AH44" i="19"/>
  <c r="AH113" i="19"/>
  <c r="AH141" i="19"/>
  <c r="AH48" i="19"/>
  <c r="AH222" i="19"/>
  <c r="AH32" i="19"/>
  <c r="AH61" i="19"/>
  <c r="AH164" i="19"/>
  <c r="AH133" i="19"/>
  <c r="AH55" i="19"/>
  <c r="AH156" i="19"/>
  <c r="AH183" i="19"/>
  <c r="AH24" i="19"/>
  <c r="AH201" i="19"/>
  <c r="AH57" i="19"/>
  <c r="AH112" i="19"/>
  <c r="AH102" i="19"/>
  <c r="AH138" i="19"/>
  <c r="AH231" i="19"/>
  <c r="AH75" i="19"/>
  <c r="AH157" i="19"/>
  <c r="AH202" i="19"/>
  <c r="AH9" i="19"/>
  <c r="AH192" i="19"/>
  <c r="AH158" i="19"/>
  <c r="AH37" i="19"/>
  <c r="AH53" i="19"/>
  <c r="AH35" i="19"/>
  <c r="AH132" i="19"/>
  <c r="AH198" i="19"/>
  <c r="AH150" i="19"/>
  <c r="AH229" i="19"/>
  <c r="AH58" i="19"/>
  <c r="AH116" i="19"/>
  <c r="AH162" i="19"/>
  <c r="AH8" i="19"/>
  <c r="AH190" i="19"/>
  <c r="AH34" i="19"/>
  <c r="AH104" i="19"/>
  <c r="AH83" i="19"/>
  <c r="AH136" i="19"/>
  <c r="AH228" i="19"/>
  <c r="AH69" i="19"/>
  <c r="AH123" i="19"/>
  <c r="AH197" i="19"/>
  <c r="AH6" i="19"/>
  <c r="AH115" i="19"/>
  <c r="AH135" i="19"/>
  <c r="AH10" i="19"/>
  <c r="AH38" i="19"/>
  <c r="AH15" i="19"/>
  <c r="AH103" i="19"/>
  <c r="AH108" i="19"/>
  <c r="AH226" i="19"/>
  <c r="AH50" i="19"/>
  <c r="AH110" i="19"/>
  <c r="AH155" i="19"/>
  <c r="AH219" i="19"/>
  <c r="AH175" i="19"/>
  <c r="AH29" i="19"/>
  <c r="AH85" i="19"/>
  <c r="AH82" i="19"/>
  <c r="AH98" i="19"/>
  <c r="AH225" i="19"/>
  <c r="AH59" i="19"/>
  <c r="AH121" i="19"/>
  <c r="AH182" i="19"/>
  <c r="AH212" i="19"/>
  <c r="AH97" i="19"/>
  <c r="AH107" i="19"/>
  <c r="AH5" i="19"/>
  <c r="AH171" i="19"/>
  <c r="AH68" i="19"/>
  <c r="AH215" i="19"/>
  <c r="AH33" i="19"/>
  <c r="AH100" i="19"/>
  <c r="AH153" i="19"/>
  <c r="AH207" i="19"/>
  <c r="AH168" i="19"/>
  <c r="AH26" i="19"/>
  <c r="AH81" i="19"/>
  <c r="AH74" i="19"/>
  <c r="AH76" i="19"/>
  <c r="AH187" i="19"/>
  <c r="AH30" i="19"/>
  <c r="AH111" i="19"/>
  <c r="AH178" i="19"/>
  <c r="AH166" i="19"/>
  <c r="AH79" i="19"/>
  <c r="AH91" i="19"/>
  <c r="AH96" i="19"/>
  <c r="AH90" i="19"/>
  <c r="AH125" i="19"/>
  <c r="AF134" i="15" l="1"/>
  <c r="AF37" i="15"/>
  <c r="AF175" i="15"/>
  <c r="AF267" i="15"/>
  <c r="AF275" i="15"/>
  <c r="AF254" i="15"/>
  <c r="AF46" i="15"/>
  <c r="AF47" i="15"/>
  <c r="AF160" i="15"/>
  <c r="AF190" i="15"/>
  <c r="AF69" i="15"/>
  <c r="AF35" i="15"/>
  <c r="AF230" i="15"/>
  <c r="AF236" i="15"/>
  <c r="AF151" i="15"/>
  <c r="AF58" i="15"/>
  <c r="AF143" i="15"/>
  <c r="AF183" i="15"/>
  <c r="AF255" i="15"/>
  <c r="AF268" i="15"/>
  <c r="AF231" i="15"/>
  <c r="AF85" i="15"/>
  <c r="AF212" i="15"/>
  <c r="AF271" i="15"/>
  <c r="AF202" i="15"/>
  <c r="AF38" i="15"/>
  <c r="AF29" i="15"/>
  <c r="AF28" i="15"/>
  <c r="AF15" i="15"/>
  <c r="AF209" i="15"/>
  <c r="AF176" i="15"/>
  <c r="AF78" i="15"/>
  <c r="AF61" i="15"/>
  <c r="AF196" i="15"/>
  <c r="AF117" i="15"/>
  <c r="AF67" i="15"/>
  <c r="AF88" i="15"/>
  <c r="AF119" i="15"/>
  <c r="AF17" i="15"/>
  <c r="AF3" i="15"/>
  <c r="AF110" i="15"/>
  <c r="AF180" i="15"/>
  <c r="AF152" i="15"/>
  <c r="AF177" i="15"/>
  <c r="AF211" i="15"/>
  <c r="AF90" i="15"/>
  <c r="AF161" i="15"/>
  <c r="AF129" i="15"/>
  <c r="AF200" i="15"/>
  <c r="AF20" i="15"/>
  <c r="AF57" i="15"/>
  <c r="AF224" i="15"/>
  <c r="AF96" i="15"/>
  <c r="AF222" i="15"/>
  <c r="AF153" i="15"/>
  <c r="AF229" i="15"/>
  <c r="AF89" i="15"/>
  <c r="AF158" i="15"/>
  <c r="AF232" i="15"/>
  <c r="AF63" i="15"/>
  <c r="AF169" i="15"/>
  <c r="AF195" i="15"/>
  <c r="AF184" i="15"/>
  <c r="AF165" i="15"/>
  <c r="AF42" i="15"/>
  <c r="AF286" i="15"/>
  <c r="AF186" i="15"/>
  <c r="AF123" i="15"/>
  <c r="AF135" i="15"/>
  <c r="AF237" i="15"/>
  <c r="AF198" i="15"/>
  <c r="AF243" i="15"/>
  <c r="AF199" i="15"/>
  <c r="AF259" i="15"/>
  <c r="AF144" i="15"/>
  <c r="AF163" i="15"/>
  <c r="AF191" i="15"/>
  <c r="AF272" i="15"/>
  <c r="AF285" i="15"/>
  <c r="AF284" i="15"/>
  <c r="AF279" i="15"/>
  <c r="AF277" i="15"/>
  <c r="AF282" i="15"/>
  <c r="AF149" i="15"/>
  <c r="AF182" i="15"/>
  <c r="AF109" i="15"/>
  <c r="AF246" i="15"/>
  <c r="AF44" i="15"/>
  <c r="AF187" i="15"/>
  <c r="AF216" i="15"/>
  <c r="AF111" i="15"/>
  <c r="AF103" i="15"/>
  <c r="AF104" i="15"/>
  <c r="AF127" i="15"/>
  <c r="AF91" i="15"/>
  <c r="AF257" i="15"/>
  <c r="AF242" i="15"/>
  <c r="AF148" i="15"/>
  <c r="AF157" i="15"/>
  <c r="AF168" i="15"/>
  <c r="AF56" i="15"/>
  <c r="AF86" i="15"/>
  <c r="AF33" i="15"/>
  <c r="AF25" i="15"/>
  <c r="AF68" i="15"/>
  <c r="AF139" i="15"/>
  <c r="AF193" i="15"/>
  <c r="AF248" i="15"/>
  <c r="AF136" i="15"/>
  <c r="AF217" i="15"/>
  <c r="AF219" i="15"/>
  <c r="AF247" i="15"/>
  <c r="AF145" i="15"/>
  <c r="AF233" i="15"/>
  <c r="AF188" i="15"/>
  <c r="AF133" i="15"/>
  <c r="AF226" i="15"/>
  <c r="AF252" i="15"/>
  <c r="AF235" i="15"/>
  <c r="AF274" i="15"/>
  <c r="AF170" i="15"/>
  <c r="AF201" i="15"/>
  <c r="AF162" i="15"/>
  <c r="AF27" i="15"/>
  <c r="AF262" i="15"/>
  <c r="AF140" i="15"/>
  <c r="AF128" i="15"/>
  <c r="AF126" i="15"/>
  <c r="AF51" i="15"/>
  <c r="AF185" i="15"/>
  <c r="AF94" i="15"/>
  <c r="AF146" i="15"/>
  <c r="AF174" i="15"/>
  <c r="AF6" i="15"/>
  <c r="AF4" i="15"/>
  <c r="AF41" i="15"/>
  <c r="AF59" i="15"/>
  <c r="AF34" i="15"/>
  <c r="AF21" i="15"/>
  <c r="AF18" i="15"/>
  <c r="AF181" i="15"/>
  <c r="AF19" i="15"/>
  <c r="AF5" i="15"/>
  <c r="AF101" i="15"/>
  <c r="AF93" i="15"/>
  <c r="AF266" i="15"/>
  <c r="AF120" i="15"/>
  <c r="AF54" i="15"/>
  <c r="AF150" i="15"/>
  <c r="AF118" i="15"/>
  <c r="AF228" i="15"/>
  <c r="AF253" i="15"/>
  <c r="AF227" i="15"/>
  <c r="AF155" i="15"/>
  <c r="AF100" i="15"/>
  <c r="AF245" i="15"/>
  <c r="AF13" i="15"/>
  <c r="AF14" i="15"/>
  <c r="AF40" i="15"/>
  <c r="AF36" i="15"/>
  <c r="AF11" i="15"/>
  <c r="AF76" i="15"/>
  <c r="AF276" i="15"/>
  <c r="AF83" i="15"/>
  <c r="AF159" i="15"/>
  <c r="AF269" i="15"/>
  <c r="AF273" i="15"/>
  <c r="AF270" i="15"/>
  <c r="AF122" i="15"/>
  <c r="AF84" i="15"/>
  <c r="AF105" i="15"/>
  <c r="AF244" i="15"/>
  <c r="AF264" i="15"/>
  <c r="AF71" i="15"/>
  <c r="AF114" i="15"/>
  <c r="AF24" i="15"/>
  <c r="AF154" i="15"/>
  <c r="AF263" i="15"/>
  <c r="AF283" i="15"/>
  <c r="AF258" i="15"/>
  <c r="AF108" i="15"/>
  <c r="AF214" i="15"/>
  <c r="AF218" i="15"/>
  <c r="AF99" i="15"/>
  <c r="AF164" i="15"/>
  <c r="AF239" i="15"/>
  <c r="AF189" i="15"/>
  <c r="AF238" i="15"/>
  <c r="AF79" i="15"/>
  <c r="AF178" i="15"/>
  <c r="AF39" i="15"/>
  <c r="AF115" i="15"/>
  <c r="AF192" i="15"/>
  <c r="AF124" i="15"/>
  <c r="AF265" i="15"/>
  <c r="AF281" i="15"/>
  <c r="AF250" i="15"/>
  <c r="AF171" i="15"/>
  <c r="AF137" i="15"/>
  <c r="AF260" i="15"/>
  <c r="AF52" i="15"/>
  <c r="AF121" i="15"/>
  <c r="AF125" i="15"/>
  <c r="AF251" i="15"/>
  <c r="AF208" i="15"/>
  <c r="AF207" i="15"/>
  <c r="AF234" i="15"/>
  <c r="AF256" i="15"/>
  <c r="AF215" i="15"/>
  <c r="AF278" i="15"/>
  <c r="AF95" i="15"/>
  <c r="AF194" i="15"/>
  <c r="AF8" i="15"/>
  <c r="AF131" i="15"/>
  <c r="AF32" i="15"/>
  <c r="AF142" i="15"/>
  <c r="AF60" i="15"/>
  <c r="AF240" i="15"/>
  <c r="AF23" i="15"/>
  <c r="AF116" i="15"/>
  <c r="AF75" i="15"/>
  <c r="AF167" i="15"/>
  <c r="AF49" i="15"/>
  <c r="AF80" i="15"/>
  <c r="AF9" i="15"/>
  <c r="AF62" i="15"/>
  <c r="AF82" i="15"/>
  <c r="AF45" i="15"/>
  <c r="AF48" i="15"/>
  <c r="AF107" i="15"/>
  <c r="AF77" i="15"/>
  <c r="AF10" i="15"/>
  <c r="AF43" i="15"/>
  <c r="AF74" i="15"/>
  <c r="AF53" i="15"/>
  <c r="AF204" i="15"/>
  <c r="AF206" i="15"/>
  <c r="AF173" i="15"/>
  <c r="AF241" i="15"/>
  <c r="AF172" i="15"/>
  <c r="AF92" i="15"/>
  <c r="AF65" i="15"/>
  <c r="AF98" i="15"/>
  <c r="AF205" i="15"/>
  <c r="AF113" i="15"/>
  <c r="AF64" i="15"/>
  <c r="AF106" i="15"/>
  <c r="AF112" i="15"/>
  <c r="AF141" i="15"/>
  <c r="AF225" i="15"/>
  <c r="AF73" i="15"/>
  <c r="AF138" i="15"/>
  <c r="AF16" i="15"/>
  <c r="AF102" i="15"/>
  <c r="AF97" i="15"/>
  <c r="AF22" i="15"/>
  <c r="AF130" i="15"/>
  <c r="AF213" i="15"/>
  <c r="AF26" i="15"/>
  <c r="AF87" i="15"/>
  <c r="AF70" i="15"/>
  <c r="AF197" i="15"/>
  <c r="AF132" i="15"/>
  <c r="AF7" i="15"/>
  <c r="AF81" i="15"/>
  <c r="AF30" i="15"/>
  <c r="AF220" i="15"/>
  <c r="AF280" i="15"/>
  <c r="AF166" i="15"/>
  <c r="AF249" i="15"/>
  <c r="AF261" i="15"/>
  <c r="AF12" i="15"/>
  <c r="AF210" i="15"/>
  <c r="AF31" i="15"/>
  <c r="AF50" i="15"/>
  <c r="AF55" i="15"/>
  <c r="AF179" i="15"/>
  <c r="AF66" i="15"/>
  <c r="AF203" i="15"/>
  <c r="AF156" i="15"/>
  <c r="AF72" i="15"/>
  <c r="AF221" i="15"/>
  <c r="AF223" i="15"/>
  <c r="AF147" i="15"/>
  <c r="AD134" i="15"/>
  <c r="AD37" i="15"/>
  <c r="AD175" i="15"/>
  <c r="AD267" i="15"/>
  <c r="AD275" i="15"/>
  <c r="AD254" i="15"/>
  <c r="AD46" i="15"/>
  <c r="AD47" i="15"/>
  <c r="AD160" i="15"/>
  <c r="AD190" i="15"/>
  <c r="AD69" i="15"/>
  <c r="AD35" i="15"/>
  <c r="AD230" i="15"/>
  <c r="AD236" i="15"/>
  <c r="AD151" i="15"/>
  <c r="AD58" i="15"/>
  <c r="AD143" i="15"/>
  <c r="AD183" i="15"/>
  <c r="AD255" i="15"/>
  <c r="AD268" i="15"/>
  <c r="AD231" i="15"/>
  <c r="AD85" i="15"/>
  <c r="AD212" i="15"/>
  <c r="AD271" i="15"/>
  <c r="AD202" i="15"/>
  <c r="AD38" i="15"/>
  <c r="AD29" i="15"/>
  <c r="AD28" i="15"/>
  <c r="AD15" i="15"/>
  <c r="AD209" i="15"/>
  <c r="AD176" i="15"/>
  <c r="AD78" i="15"/>
  <c r="AD61" i="15"/>
  <c r="AD196" i="15"/>
  <c r="AD117" i="15"/>
  <c r="AD67" i="15"/>
  <c r="AD88" i="15"/>
  <c r="AD119" i="15"/>
  <c r="AD17" i="15"/>
  <c r="AD3" i="15"/>
  <c r="AD110" i="15"/>
  <c r="AD180" i="15"/>
  <c r="AD152" i="15"/>
  <c r="AD177" i="15"/>
  <c r="AD211" i="15"/>
  <c r="AD90" i="15"/>
  <c r="AD161" i="15"/>
  <c r="AD129" i="15"/>
  <c r="AD200" i="15"/>
  <c r="AD20" i="15"/>
  <c r="AD57" i="15"/>
  <c r="AD224" i="15"/>
  <c r="AD96" i="15"/>
  <c r="AD222" i="15"/>
  <c r="AD153" i="15"/>
  <c r="AD229" i="15"/>
  <c r="AD89" i="15"/>
  <c r="AD158" i="15"/>
  <c r="AD232" i="15"/>
  <c r="AD63" i="15"/>
  <c r="AD169" i="15"/>
  <c r="AD195" i="15"/>
  <c r="AD184" i="15"/>
  <c r="AD165" i="15"/>
  <c r="AD42" i="15"/>
  <c r="AD286" i="15"/>
  <c r="AD186" i="15"/>
  <c r="AD123" i="15"/>
  <c r="AD135" i="15"/>
  <c r="AD237" i="15"/>
  <c r="AD198" i="15"/>
  <c r="AD243" i="15"/>
  <c r="AD199" i="15"/>
  <c r="AD259" i="15"/>
  <c r="AD144" i="15"/>
  <c r="AD163" i="15"/>
  <c r="AD191" i="15"/>
  <c r="AD272" i="15"/>
  <c r="AD285" i="15"/>
  <c r="AD284" i="15"/>
  <c r="AD279" i="15"/>
  <c r="AD277" i="15"/>
  <c r="AD282" i="15"/>
  <c r="AD149" i="15"/>
  <c r="AD182" i="15"/>
  <c r="AD109" i="15"/>
  <c r="AD246" i="15"/>
  <c r="AD44" i="15"/>
  <c r="AD187" i="15"/>
  <c r="AD216" i="15"/>
  <c r="AD111" i="15"/>
  <c r="AD103" i="15"/>
  <c r="AD104" i="15"/>
  <c r="AD127" i="15"/>
  <c r="AD91" i="15"/>
  <c r="AD257" i="15"/>
  <c r="AD242" i="15"/>
  <c r="AD148" i="15"/>
  <c r="AD157" i="15"/>
  <c r="AD168" i="15"/>
  <c r="AD56" i="15"/>
  <c r="AD86" i="15"/>
  <c r="AD33" i="15"/>
  <c r="AD25" i="15"/>
  <c r="AD68" i="15"/>
  <c r="AD139" i="15"/>
  <c r="AD193" i="15"/>
  <c r="AD248" i="15"/>
  <c r="AD136" i="15"/>
  <c r="AD217" i="15"/>
  <c r="AD219" i="15"/>
  <c r="AD247" i="15"/>
  <c r="AD145" i="15"/>
  <c r="AD233" i="15"/>
  <c r="AD188" i="15"/>
  <c r="AD133" i="15"/>
  <c r="AD226" i="15"/>
  <c r="AD252" i="15"/>
  <c r="AD235" i="15"/>
  <c r="AD274" i="15"/>
  <c r="AD170" i="15"/>
  <c r="AD201" i="15"/>
  <c r="AD162" i="15"/>
  <c r="AD27" i="15"/>
  <c r="AD262" i="15"/>
  <c r="AD140" i="15"/>
  <c r="AD128" i="15"/>
  <c r="AD126" i="15"/>
  <c r="AD51" i="15"/>
  <c r="AD185" i="15"/>
  <c r="AD94" i="15"/>
  <c r="AD146" i="15"/>
  <c r="AD174" i="15"/>
  <c r="AD6" i="15"/>
  <c r="AD4" i="15"/>
  <c r="AD41" i="15"/>
  <c r="AD59" i="15"/>
  <c r="AD34" i="15"/>
  <c r="AD21" i="15"/>
  <c r="AD18" i="15"/>
  <c r="AD181" i="15"/>
  <c r="AD19" i="15"/>
  <c r="AD5" i="15"/>
  <c r="AD101" i="15"/>
  <c r="AD93" i="15"/>
  <c r="AD266" i="15"/>
  <c r="AD120" i="15"/>
  <c r="AD54" i="15"/>
  <c r="AD150" i="15"/>
  <c r="AD118" i="15"/>
  <c r="AD228" i="15"/>
  <c r="AD253" i="15"/>
  <c r="AD227" i="15"/>
  <c r="AD155" i="15"/>
  <c r="AD100" i="15"/>
  <c r="AD245" i="15"/>
  <c r="AD13" i="15"/>
  <c r="AD14" i="15"/>
  <c r="AD40" i="15"/>
  <c r="AD36" i="15"/>
  <c r="AD11" i="15"/>
  <c r="AD76" i="15"/>
  <c r="AD276" i="15"/>
  <c r="AD83" i="15"/>
  <c r="AD159" i="15"/>
  <c r="AD269" i="15"/>
  <c r="AD273" i="15"/>
  <c r="AD270" i="15"/>
  <c r="AD122" i="15"/>
  <c r="AD84" i="15"/>
  <c r="AD105" i="15"/>
  <c r="AD244" i="15"/>
  <c r="AD264" i="15"/>
  <c r="AD71" i="15"/>
  <c r="AD114" i="15"/>
  <c r="AD24" i="15"/>
  <c r="AD154" i="15"/>
  <c r="AD263" i="15"/>
  <c r="AD283" i="15"/>
  <c r="AD258" i="15"/>
  <c r="AD108" i="15"/>
  <c r="AD214" i="15"/>
  <c r="AD218" i="15"/>
  <c r="AD99" i="15"/>
  <c r="AD164" i="15"/>
  <c r="AD239" i="15"/>
  <c r="AD189" i="15"/>
  <c r="AD238" i="15"/>
  <c r="AD79" i="15"/>
  <c r="AD178" i="15"/>
  <c r="AD39" i="15"/>
  <c r="AD115" i="15"/>
  <c r="AD192" i="15"/>
  <c r="AD124" i="15"/>
  <c r="AD265" i="15"/>
  <c r="AD281" i="15"/>
  <c r="AD250" i="15"/>
  <c r="AD171" i="15"/>
  <c r="AD137" i="15"/>
  <c r="AD260" i="15"/>
  <c r="AD52" i="15"/>
  <c r="AD121" i="15"/>
  <c r="AD125" i="15"/>
  <c r="AD251" i="15"/>
  <c r="AD208" i="15"/>
  <c r="AD207" i="15"/>
  <c r="AD234" i="15"/>
  <c r="AD256" i="15"/>
  <c r="AD215" i="15"/>
  <c r="AD278" i="15"/>
  <c r="AD95" i="15"/>
  <c r="AD194" i="15"/>
  <c r="AD8" i="15"/>
  <c r="AD131" i="15"/>
  <c r="AD32" i="15"/>
  <c r="AD142" i="15"/>
  <c r="AD60" i="15"/>
  <c r="AD240" i="15"/>
  <c r="AD23" i="15"/>
  <c r="AD116" i="15"/>
  <c r="AD75" i="15"/>
  <c r="AD167" i="15"/>
  <c r="AD49" i="15"/>
  <c r="AD80" i="15"/>
  <c r="AD9" i="15"/>
  <c r="AD62" i="15"/>
  <c r="AD82" i="15"/>
  <c r="AD45" i="15"/>
  <c r="AD48" i="15"/>
  <c r="AD107" i="15"/>
  <c r="AD77" i="15"/>
  <c r="AD10" i="15"/>
  <c r="AD43" i="15"/>
  <c r="AD74" i="15"/>
  <c r="AD53" i="15"/>
  <c r="AD204" i="15"/>
  <c r="AD206" i="15"/>
  <c r="AD173" i="15"/>
  <c r="AD241" i="15"/>
  <c r="AD172" i="15"/>
  <c r="AD92" i="15"/>
  <c r="AD65" i="15"/>
  <c r="AD98" i="15"/>
  <c r="AD205" i="15"/>
  <c r="AD113" i="15"/>
  <c r="AD64" i="15"/>
  <c r="AD106" i="15"/>
  <c r="AD112" i="15"/>
  <c r="AD141" i="15"/>
  <c r="AD225" i="15"/>
  <c r="AD73" i="15"/>
  <c r="AD138" i="15"/>
  <c r="AD16" i="15"/>
  <c r="AD102" i="15"/>
  <c r="AD97" i="15"/>
  <c r="AD22" i="15"/>
  <c r="AD130" i="15"/>
  <c r="AD213" i="15"/>
  <c r="AD26" i="15"/>
  <c r="AD87" i="15"/>
  <c r="AD70" i="15"/>
  <c r="AD197" i="15"/>
  <c r="AD132" i="15"/>
  <c r="AD7" i="15"/>
  <c r="AD81" i="15"/>
  <c r="AD30" i="15"/>
  <c r="AD220" i="15"/>
  <c r="AD280" i="15"/>
  <c r="AD166" i="15"/>
  <c r="AD249" i="15"/>
  <c r="AD261" i="15"/>
  <c r="AD12" i="15"/>
  <c r="AD210" i="15"/>
  <c r="AD31" i="15"/>
  <c r="AD50" i="15"/>
  <c r="AD55" i="15"/>
  <c r="AD179" i="15"/>
  <c r="AD66" i="15"/>
  <c r="AD203" i="15"/>
  <c r="AD156" i="15"/>
  <c r="AD72" i="15"/>
  <c r="AD221" i="15"/>
  <c r="AD223" i="15"/>
  <c r="AD147" i="15"/>
  <c r="AB134" i="15"/>
  <c r="AB37" i="15"/>
  <c r="AB175" i="15"/>
  <c r="AB267" i="15"/>
  <c r="AB275" i="15"/>
  <c r="AB254" i="15"/>
  <c r="AB46" i="15"/>
  <c r="AB47" i="15"/>
  <c r="AB160" i="15"/>
  <c r="AB190" i="15"/>
  <c r="AB69" i="15"/>
  <c r="AB35" i="15"/>
  <c r="AB230" i="15"/>
  <c r="AB236" i="15"/>
  <c r="AB151" i="15"/>
  <c r="AB58" i="15"/>
  <c r="AB143" i="15"/>
  <c r="AB183" i="15"/>
  <c r="AB255" i="15"/>
  <c r="AB268" i="15"/>
  <c r="AB231" i="15"/>
  <c r="AB85" i="15"/>
  <c r="AB212" i="15"/>
  <c r="AB271" i="15"/>
  <c r="AB202" i="15"/>
  <c r="AB38" i="15"/>
  <c r="AB29" i="15"/>
  <c r="AB28" i="15"/>
  <c r="AB15" i="15"/>
  <c r="AB209" i="15"/>
  <c r="AB176" i="15"/>
  <c r="AB78" i="15"/>
  <c r="AB61" i="15"/>
  <c r="AB196" i="15"/>
  <c r="AB117" i="15"/>
  <c r="AB67" i="15"/>
  <c r="AB88" i="15"/>
  <c r="AB119" i="15"/>
  <c r="AB17" i="15"/>
  <c r="AB3" i="15"/>
  <c r="AB110" i="15"/>
  <c r="AB180" i="15"/>
  <c r="AB152" i="15"/>
  <c r="AB177" i="15"/>
  <c r="AB211" i="15"/>
  <c r="AB90" i="15"/>
  <c r="AB161" i="15"/>
  <c r="AB129" i="15"/>
  <c r="AB200" i="15"/>
  <c r="AB20" i="15"/>
  <c r="AB57" i="15"/>
  <c r="AB224" i="15"/>
  <c r="AB96" i="15"/>
  <c r="AB222" i="15"/>
  <c r="AB153" i="15"/>
  <c r="AB229" i="15"/>
  <c r="AB89" i="15"/>
  <c r="AB158" i="15"/>
  <c r="AB232" i="15"/>
  <c r="AB63" i="15"/>
  <c r="AB169" i="15"/>
  <c r="AB195" i="15"/>
  <c r="AB184" i="15"/>
  <c r="AB165" i="15"/>
  <c r="AB42" i="15"/>
  <c r="AB286" i="15"/>
  <c r="AB186" i="15"/>
  <c r="AB123" i="15"/>
  <c r="AB135" i="15"/>
  <c r="AB237" i="15"/>
  <c r="AB198" i="15"/>
  <c r="AB243" i="15"/>
  <c r="AB199" i="15"/>
  <c r="AB259" i="15"/>
  <c r="AB144" i="15"/>
  <c r="AB163" i="15"/>
  <c r="AB191" i="15"/>
  <c r="AB272" i="15"/>
  <c r="AB285" i="15"/>
  <c r="AB284" i="15"/>
  <c r="AB279" i="15"/>
  <c r="AB277" i="15"/>
  <c r="AB282" i="15"/>
  <c r="AB149" i="15"/>
  <c r="AB182" i="15"/>
  <c r="AB109" i="15"/>
  <c r="AB246" i="15"/>
  <c r="AB44" i="15"/>
  <c r="AB187" i="15"/>
  <c r="AB216" i="15"/>
  <c r="AB111" i="15"/>
  <c r="AB103" i="15"/>
  <c r="AB104" i="15"/>
  <c r="AB127" i="15"/>
  <c r="AB91" i="15"/>
  <c r="AB257" i="15"/>
  <c r="AB242" i="15"/>
  <c r="AB148" i="15"/>
  <c r="AB157" i="15"/>
  <c r="AB168" i="15"/>
  <c r="AB56" i="15"/>
  <c r="AB86" i="15"/>
  <c r="AB33" i="15"/>
  <c r="AB25" i="15"/>
  <c r="AB68" i="15"/>
  <c r="AB139" i="15"/>
  <c r="AB193" i="15"/>
  <c r="AB248" i="15"/>
  <c r="AB136" i="15"/>
  <c r="AB217" i="15"/>
  <c r="AB219" i="15"/>
  <c r="AB247" i="15"/>
  <c r="AB145" i="15"/>
  <c r="AB233" i="15"/>
  <c r="AB188" i="15"/>
  <c r="AB133" i="15"/>
  <c r="AB226" i="15"/>
  <c r="AB252" i="15"/>
  <c r="AB235" i="15"/>
  <c r="AB274" i="15"/>
  <c r="AB170" i="15"/>
  <c r="AB201" i="15"/>
  <c r="AB162" i="15"/>
  <c r="AB27" i="15"/>
  <c r="AB262" i="15"/>
  <c r="AB140" i="15"/>
  <c r="AB128" i="15"/>
  <c r="AB126" i="15"/>
  <c r="AB51" i="15"/>
  <c r="AB185" i="15"/>
  <c r="AB94" i="15"/>
  <c r="AB146" i="15"/>
  <c r="AB174" i="15"/>
  <c r="AB6" i="15"/>
  <c r="AB4" i="15"/>
  <c r="AB41" i="15"/>
  <c r="AB59" i="15"/>
  <c r="AB34" i="15"/>
  <c r="AB21" i="15"/>
  <c r="AB18" i="15"/>
  <c r="AB181" i="15"/>
  <c r="AB19" i="15"/>
  <c r="AB5" i="15"/>
  <c r="AB101" i="15"/>
  <c r="AB93" i="15"/>
  <c r="AB266" i="15"/>
  <c r="AB120" i="15"/>
  <c r="AB54" i="15"/>
  <c r="AB150" i="15"/>
  <c r="AB118" i="15"/>
  <c r="AB228" i="15"/>
  <c r="AB253" i="15"/>
  <c r="AB227" i="15"/>
  <c r="AB155" i="15"/>
  <c r="AB100" i="15"/>
  <c r="AB245" i="15"/>
  <c r="AB13" i="15"/>
  <c r="AB14" i="15"/>
  <c r="AB40" i="15"/>
  <c r="AB36" i="15"/>
  <c r="AB11" i="15"/>
  <c r="AB76" i="15"/>
  <c r="AB276" i="15"/>
  <c r="AB83" i="15"/>
  <c r="AB159" i="15"/>
  <c r="AB269" i="15"/>
  <c r="AB273" i="15"/>
  <c r="AB270" i="15"/>
  <c r="AB122" i="15"/>
  <c r="AB84" i="15"/>
  <c r="AB105" i="15"/>
  <c r="AB244" i="15"/>
  <c r="AB264" i="15"/>
  <c r="AB71" i="15"/>
  <c r="AB114" i="15"/>
  <c r="AB24" i="15"/>
  <c r="AB154" i="15"/>
  <c r="AB263" i="15"/>
  <c r="AB283" i="15"/>
  <c r="AB258" i="15"/>
  <c r="AB108" i="15"/>
  <c r="AB214" i="15"/>
  <c r="AB218" i="15"/>
  <c r="AB99" i="15"/>
  <c r="AB164" i="15"/>
  <c r="AB239" i="15"/>
  <c r="AB189" i="15"/>
  <c r="AB238" i="15"/>
  <c r="AB79" i="15"/>
  <c r="AB178" i="15"/>
  <c r="AB39" i="15"/>
  <c r="AB115" i="15"/>
  <c r="AB192" i="15"/>
  <c r="AB124" i="15"/>
  <c r="AB265" i="15"/>
  <c r="AB281" i="15"/>
  <c r="AB250" i="15"/>
  <c r="AB171" i="15"/>
  <c r="AB137" i="15"/>
  <c r="AB260" i="15"/>
  <c r="AB52" i="15"/>
  <c r="AB121" i="15"/>
  <c r="AB125" i="15"/>
  <c r="AB251" i="15"/>
  <c r="AB208" i="15"/>
  <c r="AB207" i="15"/>
  <c r="AB234" i="15"/>
  <c r="AB256" i="15"/>
  <c r="AB215" i="15"/>
  <c r="AB278" i="15"/>
  <c r="AB95" i="15"/>
  <c r="AB194" i="15"/>
  <c r="AB8" i="15"/>
  <c r="AB131" i="15"/>
  <c r="AB32" i="15"/>
  <c r="AB142" i="15"/>
  <c r="AB60" i="15"/>
  <c r="AB240" i="15"/>
  <c r="AB23" i="15"/>
  <c r="AB116" i="15"/>
  <c r="AB75" i="15"/>
  <c r="AB167" i="15"/>
  <c r="AB49" i="15"/>
  <c r="AB80" i="15"/>
  <c r="AB9" i="15"/>
  <c r="AB62" i="15"/>
  <c r="AB82" i="15"/>
  <c r="AB45" i="15"/>
  <c r="AB48" i="15"/>
  <c r="AB107" i="15"/>
  <c r="AB77" i="15"/>
  <c r="AB10" i="15"/>
  <c r="AB43" i="15"/>
  <c r="AB74" i="15"/>
  <c r="AB53" i="15"/>
  <c r="AB204" i="15"/>
  <c r="AB206" i="15"/>
  <c r="AB173" i="15"/>
  <c r="AB241" i="15"/>
  <c r="AB172" i="15"/>
  <c r="AB92" i="15"/>
  <c r="AB65" i="15"/>
  <c r="AB98" i="15"/>
  <c r="AB205" i="15"/>
  <c r="AB113" i="15"/>
  <c r="AB64" i="15"/>
  <c r="AB106" i="15"/>
  <c r="AB112" i="15"/>
  <c r="AB141" i="15"/>
  <c r="AB225" i="15"/>
  <c r="AB73" i="15"/>
  <c r="AB138" i="15"/>
  <c r="AB16" i="15"/>
  <c r="AB102" i="15"/>
  <c r="AB97" i="15"/>
  <c r="AB22" i="15"/>
  <c r="AB130" i="15"/>
  <c r="AB213" i="15"/>
  <c r="AB26" i="15"/>
  <c r="AB87" i="15"/>
  <c r="AB70" i="15"/>
  <c r="AB197" i="15"/>
  <c r="AB132" i="15"/>
  <c r="AB7" i="15"/>
  <c r="AB81" i="15"/>
  <c r="AB30" i="15"/>
  <c r="AB220" i="15"/>
  <c r="AB280" i="15"/>
  <c r="AB166" i="15"/>
  <c r="AB249" i="15"/>
  <c r="AB261" i="15"/>
  <c r="AB12" i="15"/>
  <c r="AB210" i="15"/>
  <c r="AB31" i="15"/>
  <c r="AB50" i="15"/>
  <c r="AB55" i="15"/>
  <c r="AB179" i="15"/>
  <c r="AB66" i="15"/>
  <c r="AB203" i="15"/>
  <c r="AB156" i="15"/>
  <c r="AB72" i="15"/>
  <c r="AB221" i="15"/>
  <c r="AB223" i="15"/>
  <c r="AB147" i="15"/>
  <c r="Z134" i="15"/>
  <c r="Z37" i="15"/>
  <c r="Z175" i="15"/>
  <c r="Z267" i="15"/>
  <c r="Z275" i="15"/>
  <c r="Z254" i="15"/>
  <c r="Z46" i="15"/>
  <c r="Z47" i="15"/>
  <c r="Z160" i="15"/>
  <c r="Z190" i="15"/>
  <c r="Z69" i="15"/>
  <c r="Z35" i="15"/>
  <c r="Z230" i="15"/>
  <c r="Z236" i="15"/>
  <c r="Z151" i="15"/>
  <c r="Z58" i="15"/>
  <c r="Z143" i="15"/>
  <c r="Z183" i="15"/>
  <c r="Z255" i="15"/>
  <c r="Z268" i="15"/>
  <c r="Z231" i="15"/>
  <c r="Z85" i="15"/>
  <c r="Z212" i="15"/>
  <c r="Z271" i="15"/>
  <c r="Z202" i="15"/>
  <c r="Z38" i="15"/>
  <c r="Z29" i="15"/>
  <c r="Z28" i="15"/>
  <c r="Z15" i="15"/>
  <c r="Z209" i="15"/>
  <c r="Z176" i="15"/>
  <c r="Z78" i="15"/>
  <c r="Z61" i="15"/>
  <c r="Z196" i="15"/>
  <c r="Z117" i="15"/>
  <c r="Z67" i="15"/>
  <c r="Z88" i="15"/>
  <c r="Z119" i="15"/>
  <c r="Z17" i="15"/>
  <c r="Z3" i="15"/>
  <c r="Z110" i="15"/>
  <c r="Z180" i="15"/>
  <c r="Z152" i="15"/>
  <c r="Z177" i="15"/>
  <c r="Z211" i="15"/>
  <c r="Z90" i="15"/>
  <c r="Z161" i="15"/>
  <c r="Z129" i="15"/>
  <c r="Z200" i="15"/>
  <c r="Z20" i="15"/>
  <c r="Z57" i="15"/>
  <c r="Z224" i="15"/>
  <c r="Z96" i="15"/>
  <c r="Z222" i="15"/>
  <c r="Z153" i="15"/>
  <c r="Z229" i="15"/>
  <c r="Z89" i="15"/>
  <c r="Z158" i="15"/>
  <c r="Z232" i="15"/>
  <c r="Z63" i="15"/>
  <c r="Z169" i="15"/>
  <c r="Z195" i="15"/>
  <c r="Z184" i="15"/>
  <c r="Z165" i="15"/>
  <c r="Z42" i="15"/>
  <c r="Z286" i="15"/>
  <c r="Z186" i="15"/>
  <c r="Z123" i="15"/>
  <c r="Z135" i="15"/>
  <c r="Z237" i="15"/>
  <c r="Z198" i="15"/>
  <c r="Z243" i="15"/>
  <c r="Z199" i="15"/>
  <c r="Z259" i="15"/>
  <c r="Z144" i="15"/>
  <c r="Z163" i="15"/>
  <c r="Z191" i="15"/>
  <c r="Z272" i="15"/>
  <c r="Z285" i="15"/>
  <c r="Z284" i="15"/>
  <c r="Z279" i="15"/>
  <c r="Z277" i="15"/>
  <c r="Z282" i="15"/>
  <c r="Z149" i="15"/>
  <c r="Z182" i="15"/>
  <c r="Z109" i="15"/>
  <c r="Z246" i="15"/>
  <c r="Z44" i="15"/>
  <c r="Z187" i="15"/>
  <c r="Z216" i="15"/>
  <c r="Z111" i="15"/>
  <c r="Z103" i="15"/>
  <c r="Z104" i="15"/>
  <c r="Z127" i="15"/>
  <c r="Z91" i="15"/>
  <c r="Z257" i="15"/>
  <c r="Z242" i="15"/>
  <c r="Z148" i="15"/>
  <c r="Z157" i="15"/>
  <c r="Z168" i="15"/>
  <c r="Z56" i="15"/>
  <c r="Z86" i="15"/>
  <c r="Z33" i="15"/>
  <c r="Z25" i="15"/>
  <c r="Z68" i="15"/>
  <c r="Z139" i="15"/>
  <c r="Z193" i="15"/>
  <c r="Z248" i="15"/>
  <c r="Z136" i="15"/>
  <c r="Z217" i="15"/>
  <c r="Z219" i="15"/>
  <c r="Z247" i="15"/>
  <c r="Z145" i="15"/>
  <c r="Z233" i="15"/>
  <c r="Z188" i="15"/>
  <c r="Z133" i="15"/>
  <c r="Z226" i="15"/>
  <c r="Z252" i="15"/>
  <c r="Z235" i="15"/>
  <c r="Z274" i="15"/>
  <c r="Z170" i="15"/>
  <c r="Z201" i="15"/>
  <c r="Z162" i="15"/>
  <c r="Z27" i="15"/>
  <c r="Z262" i="15"/>
  <c r="Z140" i="15"/>
  <c r="Z128" i="15"/>
  <c r="Z126" i="15"/>
  <c r="Z51" i="15"/>
  <c r="Z185" i="15"/>
  <c r="Z94" i="15"/>
  <c r="Z146" i="15"/>
  <c r="Z174" i="15"/>
  <c r="Z6" i="15"/>
  <c r="Z4" i="15"/>
  <c r="Z41" i="15"/>
  <c r="Z59" i="15"/>
  <c r="Z34" i="15"/>
  <c r="Z21" i="15"/>
  <c r="Z18" i="15"/>
  <c r="Z181" i="15"/>
  <c r="Z19" i="15"/>
  <c r="Z5" i="15"/>
  <c r="Z101" i="15"/>
  <c r="Z93" i="15"/>
  <c r="Z266" i="15"/>
  <c r="Z120" i="15"/>
  <c r="Z54" i="15"/>
  <c r="Z150" i="15"/>
  <c r="Z118" i="15"/>
  <c r="Z228" i="15"/>
  <c r="Z253" i="15"/>
  <c r="Z227" i="15"/>
  <c r="Z155" i="15"/>
  <c r="Z100" i="15"/>
  <c r="Z245" i="15"/>
  <c r="Z13" i="15"/>
  <c r="Z14" i="15"/>
  <c r="Z40" i="15"/>
  <c r="Z36" i="15"/>
  <c r="Z11" i="15"/>
  <c r="Z76" i="15"/>
  <c r="Z276" i="15"/>
  <c r="Z83" i="15"/>
  <c r="Z159" i="15"/>
  <c r="Z269" i="15"/>
  <c r="Z273" i="15"/>
  <c r="Z270" i="15"/>
  <c r="Z122" i="15"/>
  <c r="Z84" i="15"/>
  <c r="Z105" i="15"/>
  <c r="Z244" i="15"/>
  <c r="Z264" i="15"/>
  <c r="Z71" i="15"/>
  <c r="Z114" i="15"/>
  <c r="Z24" i="15"/>
  <c r="Z154" i="15"/>
  <c r="Z263" i="15"/>
  <c r="Z283" i="15"/>
  <c r="Z258" i="15"/>
  <c r="Z108" i="15"/>
  <c r="Z214" i="15"/>
  <c r="Z218" i="15"/>
  <c r="Z99" i="15"/>
  <c r="Z164" i="15"/>
  <c r="Z239" i="15"/>
  <c r="Z189" i="15"/>
  <c r="Z238" i="15"/>
  <c r="Z79" i="15"/>
  <c r="Z178" i="15"/>
  <c r="Z39" i="15"/>
  <c r="Z115" i="15"/>
  <c r="Z192" i="15"/>
  <c r="Z124" i="15"/>
  <c r="Z265" i="15"/>
  <c r="Z281" i="15"/>
  <c r="Z250" i="15"/>
  <c r="Z171" i="15"/>
  <c r="Z137" i="15"/>
  <c r="Z260" i="15"/>
  <c r="Z52" i="15"/>
  <c r="Z121" i="15"/>
  <c r="Z125" i="15"/>
  <c r="Z251" i="15"/>
  <c r="Z208" i="15"/>
  <c r="Z207" i="15"/>
  <c r="Z234" i="15"/>
  <c r="Z256" i="15"/>
  <c r="Z215" i="15"/>
  <c r="Z278" i="15"/>
  <c r="Z95" i="15"/>
  <c r="Z194" i="15"/>
  <c r="Z8" i="15"/>
  <c r="Z131" i="15"/>
  <c r="Z32" i="15"/>
  <c r="Z142" i="15"/>
  <c r="Z60" i="15"/>
  <c r="Z240" i="15"/>
  <c r="Z23" i="15"/>
  <c r="Z116" i="15"/>
  <c r="Z75" i="15"/>
  <c r="Z167" i="15"/>
  <c r="Z49" i="15"/>
  <c r="Z80" i="15"/>
  <c r="Z9" i="15"/>
  <c r="Z62" i="15"/>
  <c r="Z82" i="15"/>
  <c r="Z45" i="15"/>
  <c r="Z48" i="15"/>
  <c r="Z107" i="15"/>
  <c r="Z77" i="15"/>
  <c r="Z10" i="15"/>
  <c r="Z43" i="15"/>
  <c r="Z74" i="15"/>
  <c r="Z53" i="15"/>
  <c r="Z204" i="15"/>
  <c r="Z206" i="15"/>
  <c r="Z173" i="15"/>
  <c r="Z241" i="15"/>
  <c r="Z172" i="15"/>
  <c r="Z92" i="15"/>
  <c r="Z65" i="15"/>
  <c r="Z98" i="15"/>
  <c r="Z205" i="15"/>
  <c r="Z113" i="15"/>
  <c r="Z64" i="15"/>
  <c r="Z106" i="15"/>
  <c r="Z112" i="15"/>
  <c r="Z141" i="15"/>
  <c r="Z225" i="15"/>
  <c r="Z73" i="15"/>
  <c r="Z138" i="15"/>
  <c r="Z16" i="15"/>
  <c r="Z102" i="15"/>
  <c r="Z97" i="15"/>
  <c r="Z22" i="15"/>
  <c r="Z130" i="15"/>
  <c r="Z213" i="15"/>
  <c r="Z26" i="15"/>
  <c r="Z87" i="15"/>
  <c r="Z70" i="15"/>
  <c r="Z197" i="15"/>
  <c r="Z132" i="15"/>
  <c r="Z7" i="15"/>
  <c r="Z81" i="15"/>
  <c r="Z30" i="15"/>
  <c r="Z220" i="15"/>
  <c r="Z280" i="15"/>
  <c r="Z166" i="15"/>
  <c r="Z249" i="15"/>
  <c r="Z261" i="15"/>
  <c r="Z12" i="15"/>
  <c r="Z210" i="15"/>
  <c r="Z31" i="15"/>
  <c r="Z50" i="15"/>
  <c r="Z55" i="15"/>
  <c r="Z179" i="15"/>
  <c r="Z66" i="15"/>
  <c r="Z203" i="15"/>
  <c r="Z156" i="15"/>
  <c r="Z72" i="15"/>
  <c r="Z221" i="15"/>
  <c r="Z223" i="15"/>
  <c r="Z147" i="15"/>
  <c r="X134" i="15"/>
  <c r="X37" i="15"/>
  <c r="X175" i="15"/>
  <c r="X267" i="15"/>
  <c r="X275" i="15"/>
  <c r="X254" i="15"/>
  <c r="X46" i="15"/>
  <c r="X47" i="15"/>
  <c r="X160" i="15"/>
  <c r="X190" i="15"/>
  <c r="X69" i="15"/>
  <c r="X35" i="15"/>
  <c r="X230" i="15"/>
  <c r="X236" i="15"/>
  <c r="X151" i="15"/>
  <c r="X58" i="15"/>
  <c r="X143" i="15"/>
  <c r="X183" i="15"/>
  <c r="X255" i="15"/>
  <c r="X268" i="15"/>
  <c r="X231" i="15"/>
  <c r="X85" i="15"/>
  <c r="X212" i="15"/>
  <c r="X271" i="15"/>
  <c r="X202" i="15"/>
  <c r="X38" i="15"/>
  <c r="X29" i="15"/>
  <c r="X28" i="15"/>
  <c r="X15" i="15"/>
  <c r="X209" i="15"/>
  <c r="X176" i="15"/>
  <c r="X78" i="15"/>
  <c r="X61" i="15"/>
  <c r="X196" i="15"/>
  <c r="X117" i="15"/>
  <c r="X67" i="15"/>
  <c r="X88" i="15"/>
  <c r="X119" i="15"/>
  <c r="X17" i="15"/>
  <c r="X3" i="15"/>
  <c r="X110" i="15"/>
  <c r="X180" i="15"/>
  <c r="X152" i="15"/>
  <c r="X177" i="15"/>
  <c r="X211" i="15"/>
  <c r="X90" i="15"/>
  <c r="X161" i="15"/>
  <c r="X129" i="15"/>
  <c r="X200" i="15"/>
  <c r="X20" i="15"/>
  <c r="X57" i="15"/>
  <c r="X224" i="15"/>
  <c r="X96" i="15"/>
  <c r="X222" i="15"/>
  <c r="X153" i="15"/>
  <c r="X229" i="15"/>
  <c r="X89" i="15"/>
  <c r="X158" i="15"/>
  <c r="X232" i="15"/>
  <c r="X63" i="15"/>
  <c r="X169" i="15"/>
  <c r="X195" i="15"/>
  <c r="X184" i="15"/>
  <c r="X165" i="15"/>
  <c r="X42" i="15"/>
  <c r="X286" i="15"/>
  <c r="X186" i="15"/>
  <c r="X123" i="15"/>
  <c r="X135" i="15"/>
  <c r="X237" i="15"/>
  <c r="X198" i="15"/>
  <c r="X243" i="15"/>
  <c r="X199" i="15"/>
  <c r="X259" i="15"/>
  <c r="X144" i="15"/>
  <c r="X163" i="15"/>
  <c r="X191" i="15"/>
  <c r="X272" i="15"/>
  <c r="X285" i="15"/>
  <c r="X284" i="15"/>
  <c r="X279" i="15"/>
  <c r="X277" i="15"/>
  <c r="X282" i="15"/>
  <c r="X149" i="15"/>
  <c r="X182" i="15"/>
  <c r="X109" i="15"/>
  <c r="X246" i="15"/>
  <c r="X44" i="15"/>
  <c r="X187" i="15"/>
  <c r="X216" i="15"/>
  <c r="X111" i="15"/>
  <c r="X103" i="15"/>
  <c r="X104" i="15"/>
  <c r="X127" i="15"/>
  <c r="X91" i="15"/>
  <c r="X257" i="15"/>
  <c r="X242" i="15"/>
  <c r="X148" i="15"/>
  <c r="X157" i="15"/>
  <c r="X168" i="15"/>
  <c r="X56" i="15"/>
  <c r="X86" i="15"/>
  <c r="X33" i="15"/>
  <c r="X25" i="15"/>
  <c r="X68" i="15"/>
  <c r="X139" i="15"/>
  <c r="X193" i="15"/>
  <c r="X248" i="15"/>
  <c r="X136" i="15"/>
  <c r="X217" i="15"/>
  <c r="X219" i="15"/>
  <c r="X247" i="15"/>
  <c r="X145" i="15"/>
  <c r="X233" i="15"/>
  <c r="X188" i="15"/>
  <c r="X133" i="15"/>
  <c r="X226" i="15"/>
  <c r="X252" i="15"/>
  <c r="X235" i="15"/>
  <c r="X274" i="15"/>
  <c r="X170" i="15"/>
  <c r="X201" i="15"/>
  <c r="X162" i="15"/>
  <c r="X27" i="15"/>
  <c r="X262" i="15"/>
  <c r="X140" i="15"/>
  <c r="X128" i="15"/>
  <c r="X126" i="15"/>
  <c r="X51" i="15"/>
  <c r="X185" i="15"/>
  <c r="X94" i="15"/>
  <c r="X146" i="15"/>
  <c r="X174" i="15"/>
  <c r="X6" i="15"/>
  <c r="X4" i="15"/>
  <c r="X41" i="15"/>
  <c r="X59" i="15"/>
  <c r="X34" i="15"/>
  <c r="X21" i="15"/>
  <c r="X18" i="15"/>
  <c r="X181" i="15"/>
  <c r="X19" i="15"/>
  <c r="X5" i="15"/>
  <c r="X101" i="15"/>
  <c r="X93" i="15"/>
  <c r="X266" i="15"/>
  <c r="X120" i="15"/>
  <c r="X54" i="15"/>
  <c r="X150" i="15"/>
  <c r="X118" i="15"/>
  <c r="X228" i="15"/>
  <c r="X253" i="15"/>
  <c r="X227" i="15"/>
  <c r="X155" i="15"/>
  <c r="X100" i="15"/>
  <c r="X245" i="15"/>
  <c r="X13" i="15"/>
  <c r="X14" i="15"/>
  <c r="X40" i="15"/>
  <c r="X36" i="15"/>
  <c r="X11" i="15"/>
  <c r="X76" i="15"/>
  <c r="X276" i="15"/>
  <c r="X83" i="15"/>
  <c r="X159" i="15"/>
  <c r="X269" i="15"/>
  <c r="X273" i="15"/>
  <c r="X270" i="15"/>
  <c r="X122" i="15"/>
  <c r="X84" i="15"/>
  <c r="X105" i="15"/>
  <c r="X244" i="15"/>
  <c r="X264" i="15"/>
  <c r="X71" i="15"/>
  <c r="X114" i="15"/>
  <c r="X24" i="15"/>
  <c r="X154" i="15"/>
  <c r="X263" i="15"/>
  <c r="X283" i="15"/>
  <c r="X258" i="15"/>
  <c r="X108" i="15"/>
  <c r="X214" i="15"/>
  <c r="X218" i="15"/>
  <c r="X99" i="15"/>
  <c r="X164" i="15"/>
  <c r="X239" i="15"/>
  <c r="X189" i="15"/>
  <c r="X238" i="15"/>
  <c r="X79" i="15"/>
  <c r="X178" i="15"/>
  <c r="X39" i="15"/>
  <c r="X115" i="15"/>
  <c r="X192" i="15"/>
  <c r="X124" i="15"/>
  <c r="X265" i="15"/>
  <c r="X281" i="15"/>
  <c r="X250" i="15"/>
  <c r="X171" i="15"/>
  <c r="X137" i="15"/>
  <c r="X260" i="15"/>
  <c r="X52" i="15"/>
  <c r="X121" i="15"/>
  <c r="X125" i="15"/>
  <c r="X251" i="15"/>
  <c r="X208" i="15"/>
  <c r="X207" i="15"/>
  <c r="X234" i="15"/>
  <c r="X256" i="15"/>
  <c r="X215" i="15"/>
  <c r="X278" i="15"/>
  <c r="X95" i="15"/>
  <c r="X194" i="15"/>
  <c r="X8" i="15"/>
  <c r="X131" i="15"/>
  <c r="X32" i="15"/>
  <c r="X142" i="15"/>
  <c r="X60" i="15"/>
  <c r="X240" i="15"/>
  <c r="X23" i="15"/>
  <c r="X116" i="15"/>
  <c r="X75" i="15"/>
  <c r="X167" i="15"/>
  <c r="X49" i="15"/>
  <c r="X80" i="15"/>
  <c r="X9" i="15"/>
  <c r="X62" i="15"/>
  <c r="X82" i="15"/>
  <c r="X45" i="15"/>
  <c r="X48" i="15"/>
  <c r="X107" i="15"/>
  <c r="X77" i="15"/>
  <c r="X10" i="15"/>
  <c r="X43" i="15"/>
  <c r="X74" i="15"/>
  <c r="X53" i="15"/>
  <c r="X204" i="15"/>
  <c r="X206" i="15"/>
  <c r="X173" i="15"/>
  <c r="X241" i="15"/>
  <c r="X172" i="15"/>
  <c r="X92" i="15"/>
  <c r="X65" i="15"/>
  <c r="X98" i="15"/>
  <c r="X205" i="15"/>
  <c r="X113" i="15"/>
  <c r="X64" i="15"/>
  <c r="X106" i="15"/>
  <c r="X112" i="15"/>
  <c r="X141" i="15"/>
  <c r="X225" i="15"/>
  <c r="X73" i="15"/>
  <c r="X138" i="15"/>
  <c r="X16" i="15"/>
  <c r="X102" i="15"/>
  <c r="X97" i="15"/>
  <c r="X22" i="15"/>
  <c r="X130" i="15"/>
  <c r="X213" i="15"/>
  <c r="X26" i="15"/>
  <c r="X87" i="15"/>
  <c r="X70" i="15"/>
  <c r="X197" i="15"/>
  <c r="X132" i="15"/>
  <c r="X7" i="15"/>
  <c r="X81" i="15"/>
  <c r="X30" i="15"/>
  <c r="X220" i="15"/>
  <c r="X280" i="15"/>
  <c r="X166" i="15"/>
  <c r="X249" i="15"/>
  <c r="X261" i="15"/>
  <c r="X12" i="15"/>
  <c r="X210" i="15"/>
  <c r="X31" i="15"/>
  <c r="X50" i="15"/>
  <c r="X55" i="15"/>
  <c r="X179" i="15"/>
  <c r="X66" i="15"/>
  <c r="X203" i="15"/>
  <c r="X156" i="15"/>
  <c r="X72" i="15"/>
  <c r="X221" i="15"/>
  <c r="X223" i="15"/>
  <c r="X147" i="15"/>
  <c r="V134" i="15"/>
  <c r="V37" i="15"/>
  <c r="V175" i="15"/>
  <c r="V267" i="15"/>
  <c r="V275" i="15"/>
  <c r="V254" i="15"/>
  <c r="V46" i="15"/>
  <c r="V47" i="15"/>
  <c r="V160" i="15"/>
  <c r="V190" i="15"/>
  <c r="V69" i="15"/>
  <c r="V35" i="15"/>
  <c r="V230" i="15"/>
  <c r="V236" i="15"/>
  <c r="V151" i="15"/>
  <c r="V58" i="15"/>
  <c r="V143" i="15"/>
  <c r="V183" i="15"/>
  <c r="V255" i="15"/>
  <c r="V268" i="15"/>
  <c r="V231" i="15"/>
  <c r="V85" i="15"/>
  <c r="V212" i="15"/>
  <c r="V271" i="15"/>
  <c r="V202" i="15"/>
  <c r="V38" i="15"/>
  <c r="V29" i="15"/>
  <c r="V28" i="15"/>
  <c r="V15" i="15"/>
  <c r="V209" i="15"/>
  <c r="V176" i="15"/>
  <c r="V78" i="15"/>
  <c r="V61" i="15"/>
  <c r="V196" i="15"/>
  <c r="V117" i="15"/>
  <c r="V67" i="15"/>
  <c r="V88" i="15"/>
  <c r="V119" i="15"/>
  <c r="V17" i="15"/>
  <c r="V3" i="15"/>
  <c r="V110" i="15"/>
  <c r="V180" i="15"/>
  <c r="V152" i="15"/>
  <c r="V177" i="15"/>
  <c r="V211" i="15"/>
  <c r="V90" i="15"/>
  <c r="V161" i="15"/>
  <c r="V129" i="15"/>
  <c r="V200" i="15"/>
  <c r="V20" i="15"/>
  <c r="V57" i="15"/>
  <c r="V224" i="15"/>
  <c r="V96" i="15"/>
  <c r="V222" i="15"/>
  <c r="V153" i="15"/>
  <c r="V229" i="15"/>
  <c r="V89" i="15"/>
  <c r="V158" i="15"/>
  <c r="V232" i="15"/>
  <c r="V63" i="15"/>
  <c r="V169" i="15"/>
  <c r="V195" i="15"/>
  <c r="V184" i="15"/>
  <c r="V165" i="15"/>
  <c r="V42" i="15"/>
  <c r="V286" i="15"/>
  <c r="V186" i="15"/>
  <c r="V123" i="15"/>
  <c r="V135" i="15"/>
  <c r="V237" i="15"/>
  <c r="V198" i="15"/>
  <c r="V243" i="15"/>
  <c r="V199" i="15"/>
  <c r="V259" i="15"/>
  <c r="V144" i="15"/>
  <c r="V163" i="15"/>
  <c r="V191" i="15"/>
  <c r="V272" i="15"/>
  <c r="V285" i="15"/>
  <c r="V284" i="15"/>
  <c r="V279" i="15"/>
  <c r="V277" i="15"/>
  <c r="V282" i="15"/>
  <c r="V149" i="15"/>
  <c r="V182" i="15"/>
  <c r="V109" i="15"/>
  <c r="V246" i="15"/>
  <c r="V44" i="15"/>
  <c r="V187" i="15"/>
  <c r="V216" i="15"/>
  <c r="V111" i="15"/>
  <c r="V103" i="15"/>
  <c r="V104" i="15"/>
  <c r="V127" i="15"/>
  <c r="V91" i="15"/>
  <c r="V257" i="15"/>
  <c r="V242" i="15"/>
  <c r="V148" i="15"/>
  <c r="V157" i="15"/>
  <c r="V168" i="15"/>
  <c r="V56" i="15"/>
  <c r="V86" i="15"/>
  <c r="V33" i="15"/>
  <c r="V25" i="15"/>
  <c r="V68" i="15"/>
  <c r="V139" i="15"/>
  <c r="V193" i="15"/>
  <c r="V248" i="15"/>
  <c r="V136" i="15"/>
  <c r="V217" i="15"/>
  <c r="V219" i="15"/>
  <c r="V247" i="15"/>
  <c r="V145" i="15"/>
  <c r="V233" i="15"/>
  <c r="V188" i="15"/>
  <c r="V133" i="15"/>
  <c r="V226" i="15"/>
  <c r="V252" i="15"/>
  <c r="V235" i="15"/>
  <c r="V274" i="15"/>
  <c r="V170" i="15"/>
  <c r="V201" i="15"/>
  <c r="V162" i="15"/>
  <c r="V27" i="15"/>
  <c r="V262" i="15"/>
  <c r="V140" i="15"/>
  <c r="V128" i="15"/>
  <c r="V126" i="15"/>
  <c r="V51" i="15"/>
  <c r="V185" i="15"/>
  <c r="V94" i="15"/>
  <c r="V146" i="15"/>
  <c r="V174" i="15"/>
  <c r="V6" i="15"/>
  <c r="V4" i="15"/>
  <c r="V41" i="15"/>
  <c r="V59" i="15"/>
  <c r="V34" i="15"/>
  <c r="V21" i="15"/>
  <c r="V18" i="15"/>
  <c r="V181" i="15"/>
  <c r="V19" i="15"/>
  <c r="V5" i="15"/>
  <c r="V101" i="15"/>
  <c r="V93" i="15"/>
  <c r="V266" i="15"/>
  <c r="V120" i="15"/>
  <c r="V54" i="15"/>
  <c r="V150" i="15"/>
  <c r="V118" i="15"/>
  <c r="V228" i="15"/>
  <c r="V253" i="15"/>
  <c r="V227" i="15"/>
  <c r="V155" i="15"/>
  <c r="V100" i="15"/>
  <c r="V245" i="15"/>
  <c r="V13" i="15"/>
  <c r="V14" i="15"/>
  <c r="V40" i="15"/>
  <c r="V36" i="15"/>
  <c r="V11" i="15"/>
  <c r="V76" i="15"/>
  <c r="V276" i="15"/>
  <c r="V83" i="15"/>
  <c r="V159" i="15"/>
  <c r="V269" i="15"/>
  <c r="V273" i="15"/>
  <c r="V270" i="15"/>
  <c r="V122" i="15"/>
  <c r="V84" i="15"/>
  <c r="V105" i="15"/>
  <c r="V244" i="15"/>
  <c r="V264" i="15"/>
  <c r="V71" i="15"/>
  <c r="V114" i="15"/>
  <c r="V24" i="15"/>
  <c r="V154" i="15"/>
  <c r="V263" i="15"/>
  <c r="V283" i="15"/>
  <c r="V258" i="15"/>
  <c r="V108" i="15"/>
  <c r="V214" i="15"/>
  <c r="V218" i="15"/>
  <c r="V99" i="15"/>
  <c r="V164" i="15"/>
  <c r="V239" i="15"/>
  <c r="V189" i="15"/>
  <c r="V238" i="15"/>
  <c r="V79" i="15"/>
  <c r="V178" i="15"/>
  <c r="V39" i="15"/>
  <c r="V115" i="15"/>
  <c r="V192" i="15"/>
  <c r="V124" i="15"/>
  <c r="V265" i="15"/>
  <c r="V281" i="15"/>
  <c r="V250" i="15"/>
  <c r="V171" i="15"/>
  <c r="V137" i="15"/>
  <c r="V260" i="15"/>
  <c r="V52" i="15"/>
  <c r="V121" i="15"/>
  <c r="V125" i="15"/>
  <c r="V251" i="15"/>
  <c r="V208" i="15"/>
  <c r="V207" i="15"/>
  <c r="V234" i="15"/>
  <c r="V256" i="15"/>
  <c r="V215" i="15"/>
  <c r="V278" i="15"/>
  <c r="V95" i="15"/>
  <c r="V194" i="15"/>
  <c r="V8" i="15"/>
  <c r="V131" i="15"/>
  <c r="V32" i="15"/>
  <c r="V142" i="15"/>
  <c r="V60" i="15"/>
  <c r="V240" i="15"/>
  <c r="V23" i="15"/>
  <c r="V116" i="15"/>
  <c r="V75" i="15"/>
  <c r="V167" i="15"/>
  <c r="V49" i="15"/>
  <c r="V80" i="15"/>
  <c r="V9" i="15"/>
  <c r="V62" i="15"/>
  <c r="V82" i="15"/>
  <c r="V45" i="15"/>
  <c r="V48" i="15"/>
  <c r="V107" i="15"/>
  <c r="V77" i="15"/>
  <c r="V10" i="15"/>
  <c r="V43" i="15"/>
  <c r="V74" i="15"/>
  <c r="V53" i="15"/>
  <c r="V204" i="15"/>
  <c r="V206" i="15"/>
  <c r="V173" i="15"/>
  <c r="V241" i="15"/>
  <c r="V172" i="15"/>
  <c r="V92" i="15"/>
  <c r="V65" i="15"/>
  <c r="V98" i="15"/>
  <c r="V205" i="15"/>
  <c r="V113" i="15"/>
  <c r="V64" i="15"/>
  <c r="V106" i="15"/>
  <c r="V112" i="15"/>
  <c r="V141" i="15"/>
  <c r="V225" i="15"/>
  <c r="V73" i="15"/>
  <c r="V138" i="15"/>
  <c r="V16" i="15"/>
  <c r="V102" i="15"/>
  <c r="V97" i="15"/>
  <c r="V22" i="15"/>
  <c r="V130" i="15"/>
  <c r="V213" i="15"/>
  <c r="V26" i="15"/>
  <c r="V87" i="15"/>
  <c r="V70" i="15"/>
  <c r="V197" i="15"/>
  <c r="V132" i="15"/>
  <c r="V7" i="15"/>
  <c r="V81" i="15"/>
  <c r="V30" i="15"/>
  <c r="V220" i="15"/>
  <c r="V280" i="15"/>
  <c r="V166" i="15"/>
  <c r="V249" i="15"/>
  <c r="V261" i="15"/>
  <c r="V12" i="15"/>
  <c r="V210" i="15"/>
  <c r="V31" i="15"/>
  <c r="V50" i="15"/>
  <c r="V55" i="15"/>
  <c r="V179" i="15"/>
  <c r="V66" i="15"/>
  <c r="V203" i="15"/>
  <c r="V156" i="15"/>
  <c r="V72" i="15"/>
  <c r="V221" i="15"/>
  <c r="V223" i="15"/>
  <c r="V147" i="15"/>
  <c r="T134" i="15"/>
  <c r="T37" i="15"/>
  <c r="T175" i="15"/>
  <c r="T267" i="15"/>
  <c r="T275" i="15"/>
  <c r="T254" i="15"/>
  <c r="T46" i="15"/>
  <c r="T47" i="15"/>
  <c r="T160" i="15"/>
  <c r="T190" i="15"/>
  <c r="T69" i="15"/>
  <c r="T35" i="15"/>
  <c r="T230" i="15"/>
  <c r="T236" i="15"/>
  <c r="T151" i="15"/>
  <c r="T58" i="15"/>
  <c r="T143" i="15"/>
  <c r="T183" i="15"/>
  <c r="T255" i="15"/>
  <c r="T268" i="15"/>
  <c r="T231" i="15"/>
  <c r="T85" i="15"/>
  <c r="T212" i="15"/>
  <c r="T271" i="15"/>
  <c r="T202" i="15"/>
  <c r="T38" i="15"/>
  <c r="T29" i="15"/>
  <c r="T28" i="15"/>
  <c r="T15" i="15"/>
  <c r="T209" i="15"/>
  <c r="T176" i="15"/>
  <c r="T78" i="15"/>
  <c r="T61" i="15"/>
  <c r="T196" i="15"/>
  <c r="T117" i="15"/>
  <c r="T67" i="15"/>
  <c r="T88" i="15"/>
  <c r="T119" i="15"/>
  <c r="T17" i="15"/>
  <c r="T3" i="15"/>
  <c r="T110" i="15"/>
  <c r="T180" i="15"/>
  <c r="T152" i="15"/>
  <c r="T177" i="15"/>
  <c r="T211" i="15"/>
  <c r="T90" i="15"/>
  <c r="T161" i="15"/>
  <c r="T129" i="15"/>
  <c r="T200" i="15"/>
  <c r="T20" i="15"/>
  <c r="T57" i="15"/>
  <c r="T224" i="15"/>
  <c r="T96" i="15"/>
  <c r="T222" i="15"/>
  <c r="T153" i="15"/>
  <c r="T229" i="15"/>
  <c r="T89" i="15"/>
  <c r="T158" i="15"/>
  <c r="T232" i="15"/>
  <c r="T63" i="15"/>
  <c r="T169" i="15"/>
  <c r="T195" i="15"/>
  <c r="T184" i="15"/>
  <c r="T165" i="15"/>
  <c r="T42" i="15"/>
  <c r="T286" i="15"/>
  <c r="T186" i="15"/>
  <c r="T123" i="15"/>
  <c r="T135" i="15"/>
  <c r="T237" i="15"/>
  <c r="T198" i="15"/>
  <c r="T243" i="15"/>
  <c r="T199" i="15"/>
  <c r="T259" i="15"/>
  <c r="T144" i="15"/>
  <c r="T163" i="15"/>
  <c r="T191" i="15"/>
  <c r="T272" i="15"/>
  <c r="T285" i="15"/>
  <c r="T284" i="15"/>
  <c r="T279" i="15"/>
  <c r="T277" i="15"/>
  <c r="T282" i="15"/>
  <c r="T149" i="15"/>
  <c r="T182" i="15"/>
  <c r="T109" i="15"/>
  <c r="T246" i="15"/>
  <c r="T44" i="15"/>
  <c r="T187" i="15"/>
  <c r="T216" i="15"/>
  <c r="T111" i="15"/>
  <c r="T103" i="15"/>
  <c r="T104" i="15"/>
  <c r="T127" i="15"/>
  <c r="T91" i="15"/>
  <c r="T257" i="15"/>
  <c r="T242" i="15"/>
  <c r="T148" i="15"/>
  <c r="T157" i="15"/>
  <c r="T168" i="15"/>
  <c r="T56" i="15"/>
  <c r="T86" i="15"/>
  <c r="T33" i="15"/>
  <c r="T25" i="15"/>
  <c r="T68" i="15"/>
  <c r="T139" i="15"/>
  <c r="T193" i="15"/>
  <c r="T248" i="15"/>
  <c r="T136" i="15"/>
  <c r="T217" i="15"/>
  <c r="T219" i="15"/>
  <c r="T247" i="15"/>
  <c r="T145" i="15"/>
  <c r="T233" i="15"/>
  <c r="T188" i="15"/>
  <c r="T133" i="15"/>
  <c r="T226" i="15"/>
  <c r="T252" i="15"/>
  <c r="T235" i="15"/>
  <c r="T274" i="15"/>
  <c r="T170" i="15"/>
  <c r="T201" i="15"/>
  <c r="T162" i="15"/>
  <c r="T27" i="15"/>
  <c r="T262" i="15"/>
  <c r="T140" i="15"/>
  <c r="T128" i="15"/>
  <c r="T126" i="15"/>
  <c r="T51" i="15"/>
  <c r="T185" i="15"/>
  <c r="T94" i="15"/>
  <c r="T146" i="15"/>
  <c r="T174" i="15"/>
  <c r="T6" i="15"/>
  <c r="T4" i="15"/>
  <c r="T41" i="15"/>
  <c r="T59" i="15"/>
  <c r="T34" i="15"/>
  <c r="T21" i="15"/>
  <c r="T18" i="15"/>
  <c r="T181" i="15"/>
  <c r="T19" i="15"/>
  <c r="T5" i="15"/>
  <c r="T101" i="15"/>
  <c r="T93" i="15"/>
  <c r="T266" i="15"/>
  <c r="T120" i="15"/>
  <c r="T54" i="15"/>
  <c r="T150" i="15"/>
  <c r="T118" i="15"/>
  <c r="T228" i="15"/>
  <c r="T253" i="15"/>
  <c r="T227" i="15"/>
  <c r="T155" i="15"/>
  <c r="T100" i="15"/>
  <c r="T245" i="15"/>
  <c r="T13" i="15"/>
  <c r="T14" i="15"/>
  <c r="T40" i="15"/>
  <c r="T36" i="15"/>
  <c r="T11" i="15"/>
  <c r="T76" i="15"/>
  <c r="T276" i="15"/>
  <c r="T83" i="15"/>
  <c r="T159" i="15"/>
  <c r="T269" i="15"/>
  <c r="T273" i="15"/>
  <c r="T270" i="15"/>
  <c r="T122" i="15"/>
  <c r="T84" i="15"/>
  <c r="T105" i="15"/>
  <c r="T244" i="15"/>
  <c r="T264" i="15"/>
  <c r="T71" i="15"/>
  <c r="T114" i="15"/>
  <c r="T24" i="15"/>
  <c r="T154" i="15"/>
  <c r="T263" i="15"/>
  <c r="T283" i="15"/>
  <c r="T258" i="15"/>
  <c r="T108" i="15"/>
  <c r="T214" i="15"/>
  <c r="T218" i="15"/>
  <c r="T99" i="15"/>
  <c r="T164" i="15"/>
  <c r="T239" i="15"/>
  <c r="T189" i="15"/>
  <c r="T238" i="15"/>
  <c r="T79" i="15"/>
  <c r="T178" i="15"/>
  <c r="T39" i="15"/>
  <c r="T115" i="15"/>
  <c r="T192" i="15"/>
  <c r="T124" i="15"/>
  <c r="T265" i="15"/>
  <c r="T281" i="15"/>
  <c r="T250" i="15"/>
  <c r="T171" i="15"/>
  <c r="T137" i="15"/>
  <c r="T260" i="15"/>
  <c r="T52" i="15"/>
  <c r="T121" i="15"/>
  <c r="T125" i="15"/>
  <c r="T251" i="15"/>
  <c r="T208" i="15"/>
  <c r="T207" i="15"/>
  <c r="T234" i="15"/>
  <c r="T256" i="15"/>
  <c r="T215" i="15"/>
  <c r="T278" i="15"/>
  <c r="T95" i="15"/>
  <c r="T194" i="15"/>
  <c r="T8" i="15"/>
  <c r="T131" i="15"/>
  <c r="T32" i="15"/>
  <c r="T142" i="15"/>
  <c r="T60" i="15"/>
  <c r="T240" i="15"/>
  <c r="T23" i="15"/>
  <c r="T116" i="15"/>
  <c r="T75" i="15"/>
  <c r="T167" i="15"/>
  <c r="T49" i="15"/>
  <c r="T80" i="15"/>
  <c r="T9" i="15"/>
  <c r="T62" i="15"/>
  <c r="T82" i="15"/>
  <c r="T45" i="15"/>
  <c r="T48" i="15"/>
  <c r="T107" i="15"/>
  <c r="T77" i="15"/>
  <c r="T10" i="15"/>
  <c r="T43" i="15"/>
  <c r="T74" i="15"/>
  <c r="T53" i="15"/>
  <c r="T204" i="15"/>
  <c r="T206" i="15"/>
  <c r="T173" i="15"/>
  <c r="T241" i="15"/>
  <c r="T172" i="15"/>
  <c r="T92" i="15"/>
  <c r="T65" i="15"/>
  <c r="T98" i="15"/>
  <c r="T205" i="15"/>
  <c r="T113" i="15"/>
  <c r="T64" i="15"/>
  <c r="T106" i="15"/>
  <c r="T112" i="15"/>
  <c r="T141" i="15"/>
  <c r="T225" i="15"/>
  <c r="T73" i="15"/>
  <c r="T138" i="15"/>
  <c r="T16" i="15"/>
  <c r="T102" i="15"/>
  <c r="T97" i="15"/>
  <c r="T22" i="15"/>
  <c r="T130" i="15"/>
  <c r="T213" i="15"/>
  <c r="T26" i="15"/>
  <c r="T87" i="15"/>
  <c r="T70" i="15"/>
  <c r="T197" i="15"/>
  <c r="T132" i="15"/>
  <c r="T7" i="15"/>
  <c r="T81" i="15"/>
  <c r="T30" i="15"/>
  <c r="T220" i="15"/>
  <c r="T280" i="15"/>
  <c r="T166" i="15"/>
  <c r="T249" i="15"/>
  <c r="T261" i="15"/>
  <c r="T12" i="15"/>
  <c r="T210" i="15"/>
  <c r="T31" i="15"/>
  <c r="T50" i="15"/>
  <c r="T55" i="15"/>
  <c r="T179" i="15"/>
  <c r="T66" i="15"/>
  <c r="T203" i="15"/>
  <c r="T156" i="15"/>
  <c r="T72" i="15"/>
  <c r="T221" i="15"/>
  <c r="T223" i="15"/>
  <c r="T147" i="15"/>
  <c r="R134" i="15"/>
  <c r="R37" i="15"/>
  <c r="R175" i="15"/>
  <c r="R267" i="15"/>
  <c r="R275" i="15"/>
  <c r="R254" i="15"/>
  <c r="R46" i="15"/>
  <c r="R47" i="15"/>
  <c r="R160" i="15"/>
  <c r="R190" i="15"/>
  <c r="R69" i="15"/>
  <c r="R35" i="15"/>
  <c r="R230" i="15"/>
  <c r="R236" i="15"/>
  <c r="R151" i="15"/>
  <c r="R58" i="15"/>
  <c r="R143" i="15"/>
  <c r="R183" i="15"/>
  <c r="R255" i="15"/>
  <c r="R268" i="15"/>
  <c r="R231" i="15"/>
  <c r="R85" i="15"/>
  <c r="R212" i="15"/>
  <c r="R271" i="15"/>
  <c r="R202" i="15"/>
  <c r="R38" i="15"/>
  <c r="R29" i="15"/>
  <c r="R28" i="15"/>
  <c r="R15" i="15"/>
  <c r="R209" i="15"/>
  <c r="R176" i="15"/>
  <c r="R78" i="15"/>
  <c r="R61" i="15"/>
  <c r="R196" i="15"/>
  <c r="R117" i="15"/>
  <c r="R67" i="15"/>
  <c r="R88" i="15"/>
  <c r="R119" i="15"/>
  <c r="R17" i="15"/>
  <c r="R3" i="15"/>
  <c r="R110" i="15"/>
  <c r="R180" i="15"/>
  <c r="R152" i="15"/>
  <c r="R177" i="15"/>
  <c r="R211" i="15"/>
  <c r="R90" i="15"/>
  <c r="R161" i="15"/>
  <c r="R129" i="15"/>
  <c r="R200" i="15"/>
  <c r="R20" i="15"/>
  <c r="R57" i="15"/>
  <c r="R224" i="15"/>
  <c r="R96" i="15"/>
  <c r="R222" i="15"/>
  <c r="R153" i="15"/>
  <c r="R229" i="15"/>
  <c r="R89" i="15"/>
  <c r="R158" i="15"/>
  <c r="R232" i="15"/>
  <c r="R63" i="15"/>
  <c r="R169" i="15"/>
  <c r="R195" i="15"/>
  <c r="R184" i="15"/>
  <c r="R165" i="15"/>
  <c r="R42" i="15"/>
  <c r="R286" i="15"/>
  <c r="R186" i="15"/>
  <c r="R123" i="15"/>
  <c r="R135" i="15"/>
  <c r="R237" i="15"/>
  <c r="R198" i="15"/>
  <c r="R243" i="15"/>
  <c r="R199" i="15"/>
  <c r="R259" i="15"/>
  <c r="R144" i="15"/>
  <c r="R163" i="15"/>
  <c r="R191" i="15"/>
  <c r="R272" i="15"/>
  <c r="R285" i="15"/>
  <c r="R284" i="15"/>
  <c r="R279" i="15"/>
  <c r="R277" i="15"/>
  <c r="R282" i="15"/>
  <c r="R149" i="15"/>
  <c r="R182" i="15"/>
  <c r="R109" i="15"/>
  <c r="R246" i="15"/>
  <c r="R44" i="15"/>
  <c r="R187" i="15"/>
  <c r="R216" i="15"/>
  <c r="R111" i="15"/>
  <c r="R103" i="15"/>
  <c r="R104" i="15"/>
  <c r="R127" i="15"/>
  <c r="R91" i="15"/>
  <c r="R257" i="15"/>
  <c r="R242" i="15"/>
  <c r="R148" i="15"/>
  <c r="R157" i="15"/>
  <c r="R168" i="15"/>
  <c r="R56" i="15"/>
  <c r="R86" i="15"/>
  <c r="R33" i="15"/>
  <c r="R25" i="15"/>
  <c r="R68" i="15"/>
  <c r="R139" i="15"/>
  <c r="R193" i="15"/>
  <c r="R248" i="15"/>
  <c r="R136" i="15"/>
  <c r="R217" i="15"/>
  <c r="R219" i="15"/>
  <c r="R247" i="15"/>
  <c r="R145" i="15"/>
  <c r="R233" i="15"/>
  <c r="R188" i="15"/>
  <c r="R133" i="15"/>
  <c r="R226" i="15"/>
  <c r="R252" i="15"/>
  <c r="R235" i="15"/>
  <c r="R274" i="15"/>
  <c r="R170" i="15"/>
  <c r="R201" i="15"/>
  <c r="R162" i="15"/>
  <c r="R27" i="15"/>
  <c r="R262" i="15"/>
  <c r="R140" i="15"/>
  <c r="R128" i="15"/>
  <c r="R126" i="15"/>
  <c r="R51" i="15"/>
  <c r="R185" i="15"/>
  <c r="R94" i="15"/>
  <c r="R146" i="15"/>
  <c r="R174" i="15"/>
  <c r="R6" i="15"/>
  <c r="R4" i="15"/>
  <c r="R41" i="15"/>
  <c r="R59" i="15"/>
  <c r="R34" i="15"/>
  <c r="R21" i="15"/>
  <c r="R18" i="15"/>
  <c r="R181" i="15"/>
  <c r="R19" i="15"/>
  <c r="R5" i="15"/>
  <c r="R101" i="15"/>
  <c r="R93" i="15"/>
  <c r="R266" i="15"/>
  <c r="R120" i="15"/>
  <c r="R54" i="15"/>
  <c r="R150" i="15"/>
  <c r="R118" i="15"/>
  <c r="R228" i="15"/>
  <c r="R253" i="15"/>
  <c r="R227" i="15"/>
  <c r="R155" i="15"/>
  <c r="R100" i="15"/>
  <c r="R245" i="15"/>
  <c r="R13" i="15"/>
  <c r="R14" i="15"/>
  <c r="R40" i="15"/>
  <c r="R36" i="15"/>
  <c r="R11" i="15"/>
  <c r="R76" i="15"/>
  <c r="R276" i="15"/>
  <c r="R83" i="15"/>
  <c r="R159" i="15"/>
  <c r="R269" i="15"/>
  <c r="R273" i="15"/>
  <c r="R270" i="15"/>
  <c r="R122" i="15"/>
  <c r="R84" i="15"/>
  <c r="R105" i="15"/>
  <c r="R244" i="15"/>
  <c r="R264" i="15"/>
  <c r="R71" i="15"/>
  <c r="R114" i="15"/>
  <c r="R24" i="15"/>
  <c r="R154" i="15"/>
  <c r="R263" i="15"/>
  <c r="R283" i="15"/>
  <c r="R258" i="15"/>
  <c r="R108" i="15"/>
  <c r="R214" i="15"/>
  <c r="R218" i="15"/>
  <c r="R99" i="15"/>
  <c r="R164" i="15"/>
  <c r="R239" i="15"/>
  <c r="R189" i="15"/>
  <c r="R238" i="15"/>
  <c r="R79" i="15"/>
  <c r="R178" i="15"/>
  <c r="R39" i="15"/>
  <c r="R115" i="15"/>
  <c r="R192" i="15"/>
  <c r="R124" i="15"/>
  <c r="R265" i="15"/>
  <c r="R281" i="15"/>
  <c r="R250" i="15"/>
  <c r="R171" i="15"/>
  <c r="R137" i="15"/>
  <c r="R260" i="15"/>
  <c r="R52" i="15"/>
  <c r="R121" i="15"/>
  <c r="R125" i="15"/>
  <c r="R251" i="15"/>
  <c r="R208" i="15"/>
  <c r="R207" i="15"/>
  <c r="R234" i="15"/>
  <c r="R256" i="15"/>
  <c r="R215" i="15"/>
  <c r="R278" i="15"/>
  <c r="R95" i="15"/>
  <c r="R194" i="15"/>
  <c r="R8" i="15"/>
  <c r="R131" i="15"/>
  <c r="R32" i="15"/>
  <c r="R142" i="15"/>
  <c r="R60" i="15"/>
  <c r="R240" i="15"/>
  <c r="R23" i="15"/>
  <c r="R116" i="15"/>
  <c r="R75" i="15"/>
  <c r="R167" i="15"/>
  <c r="R49" i="15"/>
  <c r="R80" i="15"/>
  <c r="R9" i="15"/>
  <c r="R62" i="15"/>
  <c r="R82" i="15"/>
  <c r="R45" i="15"/>
  <c r="R48" i="15"/>
  <c r="R107" i="15"/>
  <c r="R77" i="15"/>
  <c r="R10" i="15"/>
  <c r="R43" i="15"/>
  <c r="R74" i="15"/>
  <c r="R53" i="15"/>
  <c r="R204" i="15"/>
  <c r="R206" i="15"/>
  <c r="R173" i="15"/>
  <c r="R241" i="15"/>
  <c r="R172" i="15"/>
  <c r="R92" i="15"/>
  <c r="R65" i="15"/>
  <c r="R98" i="15"/>
  <c r="R205" i="15"/>
  <c r="R113" i="15"/>
  <c r="R64" i="15"/>
  <c r="R106" i="15"/>
  <c r="R112" i="15"/>
  <c r="R141" i="15"/>
  <c r="R225" i="15"/>
  <c r="R73" i="15"/>
  <c r="R138" i="15"/>
  <c r="R16" i="15"/>
  <c r="R102" i="15"/>
  <c r="R97" i="15"/>
  <c r="R22" i="15"/>
  <c r="R130" i="15"/>
  <c r="R213" i="15"/>
  <c r="R26" i="15"/>
  <c r="R87" i="15"/>
  <c r="R70" i="15"/>
  <c r="R197" i="15"/>
  <c r="R132" i="15"/>
  <c r="R7" i="15"/>
  <c r="R81" i="15"/>
  <c r="R30" i="15"/>
  <c r="R220" i="15"/>
  <c r="R280" i="15"/>
  <c r="R166" i="15"/>
  <c r="R249" i="15"/>
  <c r="R261" i="15"/>
  <c r="R12" i="15"/>
  <c r="R210" i="15"/>
  <c r="R31" i="15"/>
  <c r="R50" i="15"/>
  <c r="R55" i="15"/>
  <c r="R179" i="15"/>
  <c r="R66" i="15"/>
  <c r="R203" i="15"/>
  <c r="R156" i="15"/>
  <c r="R72" i="15"/>
  <c r="R221" i="15"/>
  <c r="R223" i="15"/>
  <c r="R147" i="15"/>
  <c r="AA56" i="6"/>
  <c r="AA14" i="6"/>
  <c r="AA10" i="6"/>
  <c r="AA44" i="6"/>
  <c r="AA43" i="6"/>
  <c r="AA8" i="6"/>
  <c r="AA6" i="6"/>
  <c r="AA46" i="6"/>
  <c r="AA18" i="6"/>
  <c r="AA27" i="6"/>
  <c r="AA37" i="6"/>
  <c r="AA29" i="6"/>
  <c r="AA31" i="6"/>
  <c r="AA39" i="6"/>
  <c r="AA38" i="6"/>
  <c r="AA47" i="6"/>
  <c r="AA32" i="6"/>
  <c r="AA57" i="6"/>
  <c r="AA40" i="6"/>
  <c r="AA30" i="6"/>
  <c r="AA12" i="6"/>
  <c r="AA9" i="6"/>
  <c r="AA51" i="6"/>
  <c r="AA36" i="6"/>
  <c r="AA28" i="6"/>
  <c r="AA3" i="6"/>
  <c r="AA23" i="6"/>
  <c r="AA49" i="6"/>
  <c r="AA5" i="6"/>
  <c r="AA55" i="6"/>
  <c r="AA21" i="6"/>
  <c r="AA52" i="6"/>
  <c r="AA20" i="6"/>
  <c r="AA53" i="6"/>
  <c r="AA25" i="6"/>
  <c r="AA50" i="6"/>
  <c r="AA19" i="6"/>
  <c r="AA42" i="6"/>
  <c r="AA54" i="6"/>
  <c r="AA22" i="6"/>
  <c r="AA34" i="6"/>
  <c r="AA11" i="6"/>
  <c r="AA13" i="6"/>
  <c r="AA15" i="6"/>
  <c r="AA45" i="6"/>
  <c r="AA41" i="6"/>
  <c r="AA26" i="6"/>
  <c r="AA35" i="6"/>
  <c r="AA17" i="6"/>
  <c r="AA7" i="6"/>
  <c r="AA24" i="6"/>
  <c r="AA16" i="6"/>
  <c r="AA48" i="6"/>
  <c r="AA4" i="6"/>
  <c r="AA33" i="6"/>
  <c r="Y56" i="6"/>
  <c r="Y14" i="6"/>
  <c r="Y10" i="6"/>
  <c r="Y44" i="6"/>
  <c r="Y43" i="6"/>
  <c r="Y8" i="6"/>
  <c r="Y6" i="6"/>
  <c r="Y46" i="6"/>
  <c r="Y18" i="6"/>
  <c r="Y27" i="6"/>
  <c r="Y37" i="6"/>
  <c r="Y29" i="6"/>
  <c r="Y31" i="6"/>
  <c r="Y39" i="6"/>
  <c r="Y38" i="6"/>
  <c r="Y47" i="6"/>
  <c r="Y32" i="6"/>
  <c r="Y57" i="6"/>
  <c r="Y40" i="6"/>
  <c r="Y30" i="6"/>
  <c r="Y12" i="6"/>
  <c r="Y9" i="6"/>
  <c r="Y51" i="6"/>
  <c r="Y36" i="6"/>
  <c r="Y28" i="6"/>
  <c r="Y3" i="6"/>
  <c r="Y23" i="6"/>
  <c r="Y49" i="6"/>
  <c r="Y5" i="6"/>
  <c r="Y55" i="6"/>
  <c r="Y21" i="6"/>
  <c r="Y52" i="6"/>
  <c r="Y20" i="6"/>
  <c r="Y53" i="6"/>
  <c r="Y25" i="6"/>
  <c r="Y50" i="6"/>
  <c r="Y19" i="6"/>
  <c r="Y42" i="6"/>
  <c r="Y54" i="6"/>
  <c r="Y22" i="6"/>
  <c r="Y34" i="6"/>
  <c r="Y11" i="6"/>
  <c r="Y13" i="6"/>
  <c r="Y15" i="6"/>
  <c r="Y45" i="6"/>
  <c r="Y41" i="6"/>
  <c r="Y26" i="6"/>
  <c r="Y35" i="6"/>
  <c r="Y17" i="6"/>
  <c r="Y7" i="6"/>
  <c r="Y24" i="6"/>
  <c r="Y16" i="6"/>
  <c r="Y48" i="6"/>
  <c r="Y4" i="6"/>
  <c r="Y33" i="6"/>
  <c r="W56" i="6"/>
  <c r="W14" i="6"/>
  <c r="W10" i="6"/>
  <c r="W44" i="6"/>
  <c r="W43" i="6"/>
  <c r="W8" i="6"/>
  <c r="W6" i="6"/>
  <c r="W46" i="6"/>
  <c r="W18" i="6"/>
  <c r="W27" i="6"/>
  <c r="W37" i="6"/>
  <c r="W29" i="6"/>
  <c r="W31" i="6"/>
  <c r="W39" i="6"/>
  <c r="W38" i="6"/>
  <c r="W47" i="6"/>
  <c r="W32" i="6"/>
  <c r="W57" i="6"/>
  <c r="W40" i="6"/>
  <c r="W30" i="6"/>
  <c r="W12" i="6"/>
  <c r="W9" i="6"/>
  <c r="W51" i="6"/>
  <c r="W36" i="6"/>
  <c r="W28" i="6"/>
  <c r="W3" i="6"/>
  <c r="W23" i="6"/>
  <c r="W49" i="6"/>
  <c r="W5" i="6"/>
  <c r="W55" i="6"/>
  <c r="W21" i="6"/>
  <c r="W52" i="6"/>
  <c r="W20" i="6"/>
  <c r="W53" i="6"/>
  <c r="W25" i="6"/>
  <c r="W50" i="6"/>
  <c r="W19" i="6"/>
  <c r="W42" i="6"/>
  <c r="W54" i="6"/>
  <c r="W22" i="6"/>
  <c r="W34" i="6"/>
  <c r="W11" i="6"/>
  <c r="W13" i="6"/>
  <c r="W15" i="6"/>
  <c r="W45" i="6"/>
  <c r="W41" i="6"/>
  <c r="W26" i="6"/>
  <c r="W35" i="6"/>
  <c r="W17" i="6"/>
  <c r="W7" i="6"/>
  <c r="W24" i="6"/>
  <c r="W16" i="6"/>
  <c r="W48" i="6"/>
  <c r="W4" i="6"/>
  <c r="W33" i="6"/>
  <c r="U56" i="6"/>
  <c r="U14" i="6"/>
  <c r="U10" i="6"/>
  <c r="U44" i="6"/>
  <c r="U43" i="6"/>
  <c r="U8" i="6"/>
  <c r="U6" i="6"/>
  <c r="U46" i="6"/>
  <c r="U18" i="6"/>
  <c r="U27" i="6"/>
  <c r="U37" i="6"/>
  <c r="U29" i="6"/>
  <c r="U31" i="6"/>
  <c r="U39" i="6"/>
  <c r="U38" i="6"/>
  <c r="U47" i="6"/>
  <c r="U32" i="6"/>
  <c r="U57" i="6"/>
  <c r="U40" i="6"/>
  <c r="U30" i="6"/>
  <c r="U12" i="6"/>
  <c r="U9" i="6"/>
  <c r="U51" i="6"/>
  <c r="U36" i="6"/>
  <c r="U28" i="6"/>
  <c r="U3" i="6"/>
  <c r="U23" i="6"/>
  <c r="U49" i="6"/>
  <c r="U5" i="6"/>
  <c r="U55" i="6"/>
  <c r="U21" i="6"/>
  <c r="U52" i="6"/>
  <c r="U20" i="6"/>
  <c r="U53" i="6"/>
  <c r="U25" i="6"/>
  <c r="U50" i="6"/>
  <c r="U19" i="6"/>
  <c r="U42" i="6"/>
  <c r="U54" i="6"/>
  <c r="U22" i="6"/>
  <c r="U34" i="6"/>
  <c r="U11" i="6"/>
  <c r="U13" i="6"/>
  <c r="U15" i="6"/>
  <c r="U45" i="6"/>
  <c r="U41" i="6"/>
  <c r="U26" i="6"/>
  <c r="U35" i="6"/>
  <c r="U17" i="6"/>
  <c r="U7" i="6"/>
  <c r="U24" i="6"/>
  <c r="U16" i="6"/>
  <c r="U48" i="6"/>
  <c r="U4" i="6"/>
  <c r="U33" i="6"/>
  <c r="S56" i="6"/>
  <c r="S14" i="6"/>
  <c r="S10" i="6"/>
  <c r="S44" i="6"/>
  <c r="S43" i="6"/>
  <c r="S8" i="6"/>
  <c r="S6" i="6"/>
  <c r="S46" i="6"/>
  <c r="S18" i="6"/>
  <c r="S27" i="6"/>
  <c r="S37" i="6"/>
  <c r="S29" i="6"/>
  <c r="S31" i="6"/>
  <c r="S39" i="6"/>
  <c r="S38" i="6"/>
  <c r="S47" i="6"/>
  <c r="S32" i="6"/>
  <c r="S57" i="6"/>
  <c r="S40" i="6"/>
  <c r="S30" i="6"/>
  <c r="S12" i="6"/>
  <c r="S9" i="6"/>
  <c r="S51" i="6"/>
  <c r="S36" i="6"/>
  <c r="S28" i="6"/>
  <c r="S3" i="6"/>
  <c r="S23" i="6"/>
  <c r="S49" i="6"/>
  <c r="S5" i="6"/>
  <c r="S55" i="6"/>
  <c r="S21" i="6"/>
  <c r="S52" i="6"/>
  <c r="S20" i="6"/>
  <c r="S53" i="6"/>
  <c r="S25" i="6"/>
  <c r="S50" i="6"/>
  <c r="S19" i="6"/>
  <c r="S42" i="6"/>
  <c r="S54" i="6"/>
  <c r="S22" i="6"/>
  <c r="S34" i="6"/>
  <c r="S11" i="6"/>
  <c r="S13" i="6"/>
  <c r="S15" i="6"/>
  <c r="S45" i="6"/>
  <c r="S41" i="6"/>
  <c r="S26" i="6"/>
  <c r="S35" i="6"/>
  <c r="S17" i="6"/>
  <c r="S7" i="6"/>
  <c r="S24" i="6"/>
  <c r="S16" i="6"/>
  <c r="S48" i="6"/>
  <c r="S4" i="6"/>
  <c r="S33" i="6"/>
  <c r="Q56" i="6"/>
  <c r="Q14" i="6"/>
  <c r="Q10" i="6"/>
  <c r="Q44" i="6"/>
  <c r="Q43" i="6"/>
  <c r="Q8" i="6"/>
  <c r="Q6" i="6"/>
  <c r="Q46" i="6"/>
  <c r="Q18" i="6"/>
  <c r="Q27" i="6"/>
  <c r="Q37" i="6"/>
  <c r="Q29" i="6"/>
  <c r="Q31" i="6"/>
  <c r="Q39" i="6"/>
  <c r="Q38" i="6"/>
  <c r="Q47" i="6"/>
  <c r="Q32" i="6"/>
  <c r="Q57" i="6"/>
  <c r="Q40" i="6"/>
  <c r="Q30" i="6"/>
  <c r="Q12" i="6"/>
  <c r="Q9" i="6"/>
  <c r="Q51" i="6"/>
  <c r="Q36" i="6"/>
  <c r="Q28" i="6"/>
  <c r="Q3" i="6"/>
  <c r="Q23" i="6"/>
  <c r="Q49" i="6"/>
  <c r="Q5" i="6"/>
  <c r="Q55" i="6"/>
  <c r="Q21" i="6"/>
  <c r="Q52" i="6"/>
  <c r="Q20" i="6"/>
  <c r="Q53" i="6"/>
  <c r="Q25" i="6"/>
  <c r="Q50" i="6"/>
  <c r="Q19" i="6"/>
  <c r="Q42" i="6"/>
  <c r="Q54" i="6"/>
  <c r="Q22" i="6"/>
  <c r="Q34" i="6"/>
  <c r="Q11" i="6"/>
  <c r="Q13" i="6"/>
  <c r="Q15" i="6"/>
  <c r="Q45" i="6"/>
  <c r="Q41" i="6"/>
  <c r="Q26" i="6"/>
  <c r="Q35" i="6"/>
  <c r="Q17" i="6"/>
  <c r="Q7" i="6"/>
  <c r="Q24" i="6"/>
  <c r="Q16" i="6"/>
  <c r="Q48" i="6"/>
  <c r="Q4" i="6"/>
  <c r="Q33" i="6"/>
  <c r="O56" i="6"/>
  <c r="O14" i="6"/>
  <c r="O10" i="6"/>
  <c r="O44" i="6"/>
  <c r="O43" i="6"/>
  <c r="O8" i="6"/>
  <c r="O6" i="6"/>
  <c r="O46" i="6"/>
  <c r="O18" i="6"/>
  <c r="O27" i="6"/>
  <c r="O37" i="6"/>
  <c r="O29" i="6"/>
  <c r="O31" i="6"/>
  <c r="O39" i="6"/>
  <c r="O38" i="6"/>
  <c r="O47" i="6"/>
  <c r="O32" i="6"/>
  <c r="O57" i="6"/>
  <c r="O40" i="6"/>
  <c r="O30" i="6"/>
  <c r="O12" i="6"/>
  <c r="O9" i="6"/>
  <c r="O51" i="6"/>
  <c r="O36" i="6"/>
  <c r="O28" i="6"/>
  <c r="O3" i="6"/>
  <c r="O23" i="6"/>
  <c r="O49" i="6"/>
  <c r="O5" i="6"/>
  <c r="O55" i="6"/>
  <c r="O21" i="6"/>
  <c r="O52" i="6"/>
  <c r="O20" i="6"/>
  <c r="O53" i="6"/>
  <c r="O25" i="6"/>
  <c r="O50" i="6"/>
  <c r="O19" i="6"/>
  <c r="O42" i="6"/>
  <c r="O54" i="6"/>
  <c r="O22" i="6"/>
  <c r="O34" i="6"/>
  <c r="O11" i="6"/>
  <c r="O13" i="6"/>
  <c r="O15" i="6"/>
  <c r="O45" i="6"/>
  <c r="O41" i="6"/>
  <c r="O26" i="6"/>
  <c r="O35" i="6"/>
  <c r="O17" i="6"/>
  <c r="O7" i="6"/>
  <c r="O24" i="6"/>
  <c r="O16" i="6"/>
  <c r="O48" i="6"/>
  <c r="O4" i="6"/>
  <c r="O33" i="6"/>
  <c r="M56" i="6"/>
  <c r="M14" i="6"/>
  <c r="M10" i="6"/>
  <c r="M44" i="6"/>
  <c r="M43" i="6"/>
  <c r="M8" i="6"/>
  <c r="M6" i="6"/>
  <c r="M46" i="6"/>
  <c r="M18" i="6"/>
  <c r="M27" i="6"/>
  <c r="M37" i="6"/>
  <c r="M29" i="6"/>
  <c r="M31" i="6"/>
  <c r="M39" i="6"/>
  <c r="M38" i="6"/>
  <c r="M47" i="6"/>
  <c r="M32" i="6"/>
  <c r="M57" i="6"/>
  <c r="M40" i="6"/>
  <c r="M30" i="6"/>
  <c r="M12" i="6"/>
  <c r="M9" i="6"/>
  <c r="M51" i="6"/>
  <c r="M36" i="6"/>
  <c r="M28" i="6"/>
  <c r="M3" i="6"/>
  <c r="M23" i="6"/>
  <c r="M49" i="6"/>
  <c r="M5" i="6"/>
  <c r="M55" i="6"/>
  <c r="M21" i="6"/>
  <c r="M52" i="6"/>
  <c r="M20" i="6"/>
  <c r="M53" i="6"/>
  <c r="M25" i="6"/>
  <c r="M50" i="6"/>
  <c r="M19" i="6"/>
  <c r="M42" i="6"/>
  <c r="M54" i="6"/>
  <c r="M22" i="6"/>
  <c r="M34" i="6"/>
  <c r="M11" i="6"/>
  <c r="M13" i="6"/>
  <c r="M15" i="6"/>
  <c r="M45" i="6"/>
  <c r="M41" i="6"/>
  <c r="M26" i="6"/>
  <c r="M35" i="6"/>
  <c r="M17" i="6"/>
  <c r="M7" i="6"/>
  <c r="M24" i="6"/>
  <c r="M16" i="6"/>
  <c r="M48" i="6"/>
  <c r="M4" i="6"/>
  <c r="M33" i="6"/>
  <c r="I11" i="10"/>
  <c r="K11" i="10"/>
  <c r="M11" i="10"/>
  <c r="O11" i="10"/>
  <c r="Q11" i="10"/>
  <c r="S11" i="10"/>
  <c r="U11" i="10"/>
  <c r="W11" i="10"/>
  <c r="I12" i="10"/>
  <c r="K12" i="10"/>
  <c r="M12" i="10"/>
  <c r="O12" i="10"/>
  <c r="Q12" i="10"/>
  <c r="S12" i="10"/>
  <c r="U12" i="10"/>
  <c r="W12" i="10"/>
  <c r="U13" i="10"/>
  <c r="U10" i="10"/>
  <c r="U9" i="10"/>
  <c r="U8" i="10"/>
  <c r="U7" i="10"/>
  <c r="U6" i="10"/>
  <c r="U5" i="10"/>
  <c r="U4" i="10"/>
  <c r="U3" i="10"/>
  <c r="S3" i="10"/>
  <c r="W5" i="10"/>
  <c r="W8" i="10"/>
  <c r="W4" i="10"/>
  <c r="W6" i="10"/>
  <c r="W7" i="10"/>
  <c r="W10" i="10"/>
  <c r="W13" i="10"/>
  <c r="W9" i="10"/>
  <c r="W3" i="10"/>
  <c r="S5" i="10"/>
  <c r="S8" i="10"/>
  <c r="S4" i="10"/>
  <c r="S6" i="10"/>
  <c r="S7" i="10"/>
  <c r="S10" i="10"/>
  <c r="S13" i="10"/>
  <c r="S9" i="10"/>
  <c r="Q5" i="10"/>
  <c r="Q8" i="10"/>
  <c r="Q4" i="10"/>
  <c r="Q6" i="10"/>
  <c r="Q7" i="10"/>
  <c r="Q10" i="10"/>
  <c r="Q13" i="10"/>
  <c r="Q9" i="10"/>
  <c r="Q3" i="10"/>
  <c r="O5" i="10"/>
  <c r="O8" i="10"/>
  <c r="O4" i="10"/>
  <c r="O6" i="10"/>
  <c r="O7" i="10"/>
  <c r="O10" i="10"/>
  <c r="O13" i="10"/>
  <c r="O9" i="10"/>
  <c r="O3" i="10"/>
  <c r="M5" i="10"/>
  <c r="M8" i="10"/>
  <c r="M4" i="10"/>
  <c r="M6" i="10"/>
  <c r="M7" i="10"/>
  <c r="M10" i="10"/>
  <c r="M13" i="10"/>
  <c r="M9" i="10"/>
  <c r="M3" i="10"/>
  <c r="K5" i="10"/>
  <c r="K8" i="10"/>
  <c r="K4" i="10"/>
  <c r="K6" i="10"/>
  <c r="K7" i="10"/>
  <c r="K10" i="10"/>
  <c r="K13" i="10"/>
  <c r="K9" i="10"/>
  <c r="K3" i="10"/>
  <c r="I5" i="10"/>
  <c r="I8" i="10"/>
  <c r="I4" i="10"/>
  <c r="I6" i="10"/>
  <c r="I7" i="10"/>
  <c r="I10" i="10"/>
  <c r="I13" i="10"/>
  <c r="I9" i="10"/>
  <c r="I3" i="10"/>
  <c r="X11" i="10" l="1"/>
  <c r="AG104" i="15"/>
  <c r="AG40" i="15"/>
  <c r="AG224" i="15"/>
  <c r="AG214" i="15"/>
  <c r="AG84" i="15"/>
  <c r="AG246" i="15"/>
  <c r="AG17" i="15"/>
  <c r="AG29" i="15"/>
  <c r="AG151" i="15"/>
  <c r="AG175" i="15"/>
  <c r="AG55" i="15"/>
  <c r="AG7" i="15"/>
  <c r="AG138" i="15"/>
  <c r="AG172" i="15"/>
  <c r="AG45" i="15"/>
  <c r="AG142" i="15"/>
  <c r="AG208" i="15"/>
  <c r="AG192" i="15"/>
  <c r="AG108" i="15"/>
  <c r="AG122" i="15"/>
  <c r="AG13" i="15"/>
  <c r="AG93" i="15"/>
  <c r="AG174" i="15"/>
  <c r="AG201" i="15"/>
  <c r="AG217" i="15"/>
  <c r="AG148" i="15"/>
  <c r="AG109" i="15"/>
  <c r="AG259" i="15"/>
  <c r="AG195" i="15"/>
  <c r="AG20" i="15"/>
  <c r="AG119" i="15"/>
  <c r="AG38" i="15"/>
  <c r="AG236" i="15"/>
  <c r="AG37" i="15"/>
  <c r="AG107" i="15"/>
  <c r="AG247" i="15"/>
  <c r="AG14" i="15"/>
  <c r="AG50" i="15"/>
  <c r="AG132" i="15"/>
  <c r="AG73" i="15"/>
  <c r="AG241" i="15"/>
  <c r="AG82" i="15"/>
  <c r="AG32" i="15"/>
  <c r="AG251" i="15"/>
  <c r="AG115" i="15"/>
  <c r="AG258" i="15"/>
  <c r="AG270" i="15"/>
  <c r="AG245" i="15"/>
  <c r="AG101" i="15"/>
  <c r="AG146" i="15"/>
  <c r="AG170" i="15"/>
  <c r="AG136" i="15"/>
  <c r="AG242" i="15"/>
  <c r="AG182" i="15"/>
  <c r="AG199" i="15"/>
  <c r="AG169" i="15"/>
  <c r="AG200" i="15"/>
  <c r="AG88" i="15"/>
  <c r="AG202" i="15"/>
  <c r="AG230" i="15"/>
  <c r="AG134" i="15"/>
  <c r="AG102" i="15"/>
  <c r="AG27" i="15"/>
  <c r="AG267" i="15"/>
  <c r="AG48" i="15"/>
  <c r="AG162" i="15"/>
  <c r="AG31" i="15"/>
  <c r="AG197" i="15"/>
  <c r="AG225" i="15"/>
  <c r="AG173" i="15"/>
  <c r="AG62" i="15"/>
  <c r="AG125" i="15"/>
  <c r="AG39" i="15"/>
  <c r="AG283" i="15"/>
  <c r="AG273" i="15"/>
  <c r="AG100" i="15"/>
  <c r="AG5" i="15"/>
  <c r="AG94" i="15"/>
  <c r="AG274" i="15"/>
  <c r="AG248" i="15"/>
  <c r="AG257" i="15"/>
  <c r="AG149" i="15"/>
  <c r="AG243" i="15"/>
  <c r="AG63" i="15"/>
  <c r="AG129" i="15"/>
  <c r="AG67" i="15"/>
  <c r="AG271" i="15"/>
  <c r="AG35" i="15"/>
  <c r="AG234" i="15"/>
  <c r="AG44" i="15"/>
  <c r="AG81" i="15"/>
  <c r="AG266" i="15"/>
  <c r="AG210" i="15"/>
  <c r="AG70" i="15"/>
  <c r="AG141" i="15"/>
  <c r="AG206" i="15"/>
  <c r="AG9" i="15"/>
  <c r="AG131" i="15"/>
  <c r="AG121" i="15"/>
  <c r="AG178" i="15"/>
  <c r="AG263" i="15"/>
  <c r="AG269" i="15"/>
  <c r="AG155" i="15"/>
  <c r="AG19" i="15"/>
  <c r="AG185" i="15"/>
  <c r="AG235" i="15"/>
  <c r="AG193" i="15"/>
  <c r="AG91" i="15"/>
  <c r="AG282" i="15"/>
  <c r="AG198" i="15"/>
  <c r="AG232" i="15"/>
  <c r="AG161" i="15"/>
  <c r="AG117" i="15"/>
  <c r="AG212" i="15"/>
  <c r="AG69" i="15"/>
  <c r="AG240" i="15"/>
  <c r="AG168" i="15"/>
  <c r="AG16" i="15"/>
  <c r="AG57" i="15"/>
  <c r="AG147" i="15"/>
  <c r="AG12" i="15"/>
  <c r="AG87" i="15"/>
  <c r="AG112" i="15"/>
  <c r="AG204" i="15"/>
  <c r="AG80" i="15"/>
  <c r="AG8" i="15"/>
  <c r="AG52" i="15"/>
  <c r="AG79" i="15"/>
  <c r="AG154" i="15"/>
  <c r="AG159" i="15"/>
  <c r="AG227" i="15"/>
  <c r="AG181" i="15"/>
  <c r="AG252" i="15"/>
  <c r="AG139" i="15"/>
  <c r="AG127" i="15"/>
  <c r="AG277" i="15"/>
  <c r="AG237" i="15"/>
  <c r="AG158" i="15"/>
  <c r="AG90" i="15"/>
  <c r="AG196" i="15"/>
  <c r="AG85" i="15"/>
  <c r="AG190" i="15"/>
  <c r="AG265" i="15"/>
  <c r="AG165" i="15"/>
  <c r="AG207" i="15"/>
  <c r="AG157" i="15"/>
  <c r="AG223" i="15"/>
  <c r="AG261" i="15"/>
  <c r="AG26" i="15"/>
  <c r="AG106" i="15"/>
  <c r="AG53" i="15"/>
  <c r="AG49" i="15"/>
  <c r="AG194" i="15"/>
  <c r="AG260" i="15"/>
  <c r="AG238" i="15"/>
  <c r="AG24" i="15"/>
  <c r="AG83" i="15"/>
  <c r="AG253" i="15"/>
  <c r="AG18" i="15"/>
  <c r="AG51" i="15"/>
  <c r="AG226" i="15"/>
  <c r="AG68" i="15"/>
  <c r="AG279" i="15"/>
  <c r="AG135" i="15"/>
  <c r="AG89" i="15"/>
  <c r="AG211" i="15"/>
  <c r="AG61" i="15"/>
  <c r="AG231" i="15"/>
  <c r="AG160" i="15"/>
  <c r="AG30" i="15"/>
  <c r="AG120" i="15"/>
  <c r="AG58" i="15"/>
  <c r="AG124" i="15"/>
  <c r="AG184" i="15"/>
  <c r="AG221" i="15"/>
  <c r="AG249" i="15"/>
  <c r="AG213" i="15"/>
  <c r="AG64" i="15"/>
  <c r="AG74" i="15"/>
  <c r="AG167" i="15"/>
  <c r="AG95" i="15"/>
  <c r="AG137" i="15"/>
  <c r="AG189" i="15"/>
  <c r="AG114" i="15"/>
  <c r="AG276" i="15"/>
  <c r="AG228" i="15"/>
  <c r="AG21" i="15"/>
  <c r="AG126" i="15"/>
  <c r="AG133" i="15"/>
  <c r="AG25" i="15"/>
  <c r="AG103" i="15"/>
  <c r="AG284" i="15"/>
  <c r="AG123" i="15"/>
  <c r="AG229" i="15"/>
  <c r="AG177" i="15"/>
  <c r="AG78" i="15"/>
  <c r="AG268" i="15"/>
  <c r="AG47" i="15"/>
  <c r="AG218" i="15"/>
  <c r="AG163" i="15"/>
  <c r="AG60" i="15"/>
  <c r="AG219" i="15"/>
  <c r="AG72" i="15"/>
  <c r="AG166" i="15"/>
  <c r="AG130" i="15"/>
  <c r="AG113" i="15"/>
  <c r="AG43" i="15"/>
  <c r="AG75" i="15"/>
  <c r="AG278" i="15"/>
  <c r="AG171" i="15"/>
  <c r="AG239" i="15"/>
  <c r="AG71" i="15"/>
  <c r="AG76" i="15"/>
  <c r="AG118" i="15"/>
  <c r="AG34" i="15"/>
  <c r="AG128" i="15"/>
  <c r="AG188" i="15"/>
  <c r="AG33" i="15"/>
  <c r="AG111" i="15"/>
  <c r="AG285" i="15"/>
  <c r="AG186" i="15"/>
  <c r="AG153" i="15"/>
  <c r="AG152" i="15"/>
  <c r="AG176" i="15"/>
  <c r="AG255" i="15"/>
  <c r="AG46" i="15"/>
  <c r="AG65" i="15"/>
  <c r="AG4" i="15"/>
  <c r="AG28" i="15"/>
  <c r="AG92" i="15"/>
  <c r="AG6" i="15"/>
  <c r="AG156" i="15"/>
  <c r="AG280" i="15"/>
  <c r="AG22" i="15"/>
  <c r="AG205" i="15"/>
  <c r="AG10" i="15"/>
  <c r="AG116" i="15"/>
  <c r="AG215" i="15"/>
  <c r="AG250" i="15"/>
  <c r="AG164" i="15"/>
  <c r="AG264" i="15"/>
  <c r="AG11" i="15"/>
  <c r="AG150" i="15"/>
  <c r="AG59" i="15"/>
  <c r="AG140" i="15"/>
  <c r="AG233" i="15"/>
  <c r="AG86" i="15"/>
  <c r="AG216" i="15"/>
  <c r="AG272" i="15"/>
  <c r="AG286" i="15"/>
  <c r="AG222" i="15"/>
  <c r="AG180" i="15"/>
  <c r="AG209" i="15"/>
  <c r="AG183" i="15"/>
  <c r="AG254" i="15"/>
  <c r="AG66" i="15"/>
  <c r="AG105" i="15"/>
  <c r="AG179" i="15"/>
  <c r="AG144" i="15"/>
  <c r="AG203" i="15"/>
  <c r="AG220" i="15"/>
  <c r="AG97" i="15"/>
  <c r="AG98" i="15"/>
  <c r="AG77" i="15"/>
  <c r="AG23" i="15"/>
  <c r="AG256" i="15"/>
  <c r="AG281" i="15"/>
  <c r="AG99" i="15"/>
  <c r="AG244" i="15"/>
  <c r="AG36" i="15"/>
  <c r="AG54" i="15"/>
  <c r="AG41" i="15"/>
  <c r="AG262" i="15"/>
  <c r="AG145" i="15"/>
  <c r="AG56" i="15"/>
  <c r="AG187" i="15"/>
  <c r="AG191" i="15"/>
  <c r="AG42" i="15"/>
  <c r="AG96" i="15"/>
  <c r="AG110" i="15"/>
  <c r="AG15" i="15"/>
  <c r="AG143" i="15"/>
  <c r="AG275" i="15"/>
  <c r="AG3" i="15"/>
  <c r="AB35" i="6"/>
  <c r="AB50" i="6"/>
  <c r="AB36" i="6"/>
  <c r="AB29" i="6"/>
  <c r="AB26" i="6"/>
  <c r="AB25" i="6"/>
  <c r="AB51" i="6"/>
  <c r="AB37" i="6"/>
  <c r="AB41" i="6"/>
  <c r="AB53" i="6"/>
  <c r="AB9" i="6"/>
  <c r="AB27" i="6"/>
  <c r="AB45" i="6"/>
  <c r="AB20" i="6"/>
  <c r="AB12" i="6"/>
  <c r="AB18" i="6"/>
  <c r="AB33" i="6"/>
  <c r="AB13" i="6"/>
  <c r="AB21" i="6"/>
  <c r="AB40" i="6"/>
  <c r="AB6" i="6"/>
  <c r="AB7" i="6"/>
  <c r="AB42" i="6"/>
  <c r="AB3" i="6"/>
  <c r="AB39" i="6"/>
  <c r="AB4" i="6"/>
  <c r="AB11" i="6"/>
  <c r="AB55" i="6"/>
  <c r="AB57" i="6"/>
  <c r="AB8" i="6"/>
  <c r="AB15" i="6"/>
  <c r="AB52" i="6"/>
  <c r="AB30" i="6"/>
  <c r="AB46" i="6"/>
  <c r="AB48" i="6"/>
  <c r="AB34" i="6"/>
  <c r="AB5" i="6"/>
  <c r="AB32" i="6"/>
  <c r="AB43" i="6"/>
  <c r="AB16" i="6"/>
  <c r="AB22" i="6"/>
  <c r="AB49" i="6"/>
  <c r="AB47" i="6"/>
  <c r="AB44" i="6"/>
  <c r="AB24" i="6"/>
  <c r="AB54" i="6"/>
  <c r="AB23" i="6"/>
  <c r="AB38" i="6"/>
  <c r="AB10" i="6"/>
  <c r="AB14" i="6"/>
  <c r="AB17" i="6"/>
  <c r="AB19" i="6"/>
  <c r="AB28" i="6"/>
  <c r="AB31" i="6"/>
  <c r="AB56" i="6"/>
  <c r="X12" i="10"/>
  <c r="X5" i="10"/>
  <c r="X10" i="10"/>
  <c r="X7" i="10"/>
  <c r="X6" i="10"/>
  <c r="X13" i="10"/>
  <c r="X9" i="10"/>
  <c r="X4" i="10"/>
  <c r="X8" i="10"/>
  <c r="X3" i="10"/>
  <c r="Y11" i="10" l="1"/>
  <c r="AH97" i="15"/>
  <c r="AH145" i="15"/>
  <c r="AH286" i="15"/>
  <c r="AH215" i="15"/>
  <c r="AH46" i="15"/>
  <c r="AH118" i="15"/>
  <c r="AH17" i="15"/>
  <c r="AH25" i="15"/>
  <c r="AH243" i="15"/>
  <c r="AH89" i="15"/>
  <c r="AH149" i="15"/>
  <c r="AH270" i="15"/>
  <c r="AH107" i="15"/>
  <c r="AH174" i="15"/>
  <c r="AH55" i="15"/>
  <c r="AH64" i="15"/>
  <c r="AH247" i="15"/>
  <c r="AH116" i="15"/>
  <c r="AH70" i="15"/>
  <c r="AH41" i="15"/>
  <c r="AH126" i="15"/>
  <c r="AH135" i="15"/>
  <c r="AH196" i="15"/>
  <c r="AH168" i="15"/>
  <c r="AH210" i="15"/>
  <c r="AH173" i="15"/>
  <c r="AH258" i="15"/>
  <c r="AH175" i="15"/>
  <c r="AH275" i="15"/>
  <c r="AH144" i="15"/>
  <c r="AH86" i="15"/>
  <c r="AH205" i="15"/>
  <c r="AH152" i="15"/>
  <c r="AH239" i="15"/>
  <c r="AH218" i="15"/>
  <c r="AH21" i="15"/>
  <c r="AH221" i="15"/>
  <c r="AH279" i="15"/>
  <c r="AH53" i="15"/>
  <c r="AH90" i="15"/>
  <c r="AH79" i="15"/>
  <c r="AH240" i="15"/>
  <c r="AH19" i="15"/>
  <c r="AH266" i="15"/>
  <c r="AH248" i="15"/>
  <c r="AH225" i="15"/>
  <c r="AH200" i="15"/>
  <c r="AH115" i="15"/>
  <c r="AH236" i="15"/>
  <c r="AH13" i="15"/>
  <c r="AH151" i="15"/>
  <c r="AH260" i="15"/>
  <c r="AH201" i="15"/>
  <c r="AH262" i="15"/>
  <c r="AH213" i="15"/>
  <c r="AH85" i="15"/>
  <c r="AH216" i="15"/>
  <c r="AH249" i="15"/>
  <c r="AH49" i="15"/>
  <c r="AH154" i="15"/>
  <c r="AH185" i="15"/>
  <c r="AH257" i="15"/>
  <c r="AH88" i="15"/>
  <c r="AH37" i="15"/>
  <c r="AH93" i="15"/>
  <c r="AH54" i="15"/>
  <c r="AH143" i="15"/>
  <c r="AH36" i="15"/>
  <c r="AH179" i="15"/>
  <c r="AH233" i="15"/>
  <c r="AH22" i="15"/>
  <c r="AH153" i="15"/>
  <c r="AH171" i="15"/>
  <c r="AH47" i="15"/>
  <c r="AH228" i="15"/>
  <c r="AH184" i="15"/>
  <c r="AH68" i="15"/>
  <c r="AH106" i="15"/>
  <c r="AH158" i="15"/>
  <c r="AH52" i="15"/>
  <c r="AH69" i="15"/>
  <c r="AH155" i="15"/>
  <c r="AH81" i="15"/>
  <c r="AH274" i="15"/>
  <c r="AH197" i="15"/>
  <c r="AH169" i="15"/>
  <c r="AH251" i="15"/>
  <c r="AH38" i="15"/>
  <c r="AH122" i="15"/>
  <c r="AH29" i="15"/>
  <c r="AH57" i="15"/>
  <c r="AH230" i="15"/>
  <c r="AH133" i="15"/>
  <c r="AH62" i="15"/>
  <c r="AH71" i="15"/>
  <c r="AH105" i="15"/>
  <c r="AH268" i="15"/>
  <c r="AH8" i="15"/>
  <c r="AH32" i="15"/>
  <c r="AH59" i="15"/>
  <c r="AH114" i="15"/>
  <c r="AH58" i="15"/>
  <c r="AH51" i="15"/>
  <c r="AH261" i="15"/>
  <c r="AH277" i="15"/>
  <c r="AH80" i="15"/>
  <c r="AH117" i="15"/>
  <c r="AH263" i="15"/>
  <c r="AH234" i="15"/>
  <c r="AH5" i="15"/>
  <c r="AH162" i="15"/>
  <c r="AH182" i="15"/>
  <c r="AH82" i="15"/>
  <c r="AH20" i="15"/>
  <c r="AH192" i="15"/>
  <c r="AH246" i="15"/>
  <c r="AH227" i="15"/>
  <c r="AH245" i="15"/>
  <c r="AH76" i="15"/>
  <c r="AH202" i="15"/>
  <c r="AH163" i="15"/>
  <c r="AH140" i="15"/>
  <c r="AH276" i="15"/>
  <c r="AH269" i="15"/>
  <c r="AH31" i="15"/>
  <c r="AH285" i="15"/>
  <c r="AH96" i="15"/>
  <c r="AH281" i="15"/>
  <c r="AH254" i="15"/>
  <c r="AH150" i="15"/>
  <c r="AH6" i="15"/>
  <c r="AH111" i="15"/>
  <c r="AH43" i="15"/>
  <c r="AH177" i="15"/>
  <c r="AH189" i="15"/>
  <c r="AH120" i="15"/>
  <c r="AH18" i="15"/>
  <c r="AH223" i="15"/>
  <c r="AH127" i="15"/>
  <c r="AH204" i="15"/>
  <c r="AH161" i="15"/>
  <c r="AH178" i="15"/>
  <c r="AH35" i="15"/>
  <c r="AH100" i="15"/>
  <c r="AH48" i="15"/>
  <c r="AH242" i="15"/>
  <c r="AH241" i="15"/>
  <c r="AH195" i="15"/>
  <c r="AH208" i="15"/>
  <c r="AH84" i="15"/>
  <c r="AH211" i="15"/>
  <c r="AH255" i="15"/>
  <c r="AH235" i="15"/>
  <c r="AH15" i="15"/>
  <c r="AH280" i="15"/>
  <c r="AH124" i="15"/>
  <c r="AH212" i="15"/>
  <c r="AH94" i="15"/>
  <c r="AH108" i="15"/>
  <c r="AH156" i="15"/>
  <c r="AH42" i="15"/>
  <c r="AH256" i="15"/>
  <c r="AH183" i="15"/>
  <c r="AH11" i="15"/>
  <c r="AH92" i="15"/>
  <c r="AH33" i="15"/>
  <c r="AH113" i="15"/>
  <c r="AH229" i="15"/>
  <c r="AH137" i="15"/>
  <c r="AH30" i="15"/>
  <c r="AH253" i="15"/>
  <c r="AH157" i="15"/>
  <c r="AH139" i="15"/>
  <c r="AH112" i="15"/>
  <c r="AH232" i="15"/>
  <c r="AH121" i="15"/>
  <c r="AH271" i="15"/>
  <c r="AH273" i="15"/>
  <c r="AH267" i="15"/>
  <c r="AH136" i="15"/>
  <c r="AH73" i="15"/>
  <c r="AH259" i="15"/>
  <c r="AH142" i="15"/>
  <c r="AH214" i="15"/>
  <c r="AH193" i="15"/>
  <c r="AH272" i="15"/>
  <c r="AH159" i="15"/>
  <c r="AH176" i="15"/>
  <c r="AH186" i="15"/>
  <c r="AH237" i="15"/>
  <c r="AH199" i="15"/>
  <c r="AH110" i="15"/>
  <c r="AH78" i="15"/>
  <c r="AH191" i="15"/>
  <c r="AH23" i="15"/>
  <c r="AH209" i="15"/>
  <c r="AH264" i="15"/>
  <c r="AH28" i="15"/>
  <c r="AH188" i="15"/>
  <c r="AH130" i="15"/>
  <c r="AH123" i="15"/>
  <c r="AH95" i="15"/>
  <c r="AH160" i="15"/>
  <c r="AH83" i="15"/>
  <c r="AH207" i="15"/>
  <c r="AH252" i="15"/>
  <c r="AH87" i="15"/>
  <c r="AH198" i="15"/>
  <c r="AH131" i="15"/>
  <c r="AH67" i="15"/>
  <c r="AH283" i="15"/>
  <c r="AH27" i="15"/>
  <c r="AH170" i="15"/>
  <c r="AH132" i="15"/>
  <c r="AH109" i="15"/>
  <c r="AH45" i="15"/>
  <c r="AH224" i="15"/>
  <c r="AH190" i="15"/>
  <c r="AH7" i="15"/>
  <c r="AH60" i="15"/>
  <c r="AH16" i="15"/>
  <c r="AH203" i="15"/>
  <c r="AH244" i="15"/>
  <c r="AH278" i="15"/>
  <c r="AH26" i="15"/>
  <c r="AH44" i="15"/>
  <c r="AH119" i="15"/>
  <c r="AH99" i="15"/>
  <c r="AH75" i="15"/>
  <c r="AH187" i="15"/>
  <c r="AH180" i="15"/>
  <c r="AH164" i="15"/>
  <c r="AH4" i="15"/>
  <c r="AH128" i="15"/>
  <c r="AH166" i="15"/>
  <c r="AH284" i="15"/>
  <c r="AH167" i="15"/>
  <c r="AH231" i="15"/>
  <c r="AH24" i="15"/>
  <c r="AH165" i="15"/>
  <c r="AH12" i="15"/>
  <c r="AH282" i="15"/>
  <c r="AH9" i="15"/>
  <c r="AH129" i="15"/>
  <c r="AH39" i="15"/>
  <c r="AH102" i="15"/>
  <c r="AH146" i="15"/>
  <c r="AH50" i="15"/>
  <c r="AH148" i="15"/>
  <c r="AH172" i="15"/>
  <c r="AH40" i="15"/>
  <c r="AH219" i="15"/>
  <c r="AH141" i="15"/>
  <c r="AH220" i="15"/>
  <c r="AH194" i="15"/>
  <c r="AH10" i="15"/>
  <c r="AH226" i="15"/>
  <c r="AH66" i="15"/>
  <c r="AH77" i="15"/>
  <c r="AH56" i="15"/>
  <c r="AH98" i="15"/>
  <c r="AH222" i="15"/>
  <c r="AH250" i="15"/>
  <c r="AH65" i="15"/>
  <c r="AH34" i="15"/>
  <c r="AH72" i="15"/>
  <c r="AH103" i="15"/>
  <c r="AH74" i="15"/>
  <c r="AH61" i="15"/>
  <c r="AH238" i="15"/>
  <c r="AH265" i="15"/>
  <c r="AH181" i="15"/>
  <c r="AH147" i="15"/>
  <c r="AH91" i="15"/>
  <c r="AH206" i="15"/>
  <c r="AH63" i="15"/>
  <c r="AH125" i="15"/>
  <c r="AH134" i="15"/>
  <c r="AH101" i="15"/>
  <c r="AH14" i="15"/>
  <c r="AH217" i="15"/>
  <c r="AH138" i="15"/>
  <c r="AH104" i="15"/>
  <c r="AC19" i="6"/>
  <c r="AC55" i="6"/>
  <c r="AC18" i="6"/>
  <c r="AC51" i="6"/>
  <c r="AC16" i="6"/>
  <c r="AC35" i="6"/>
  <c r="AC17" i="6"/>
  <c r="AC52" i="6"/>
  <c r="AC34" i="6"/>
  <c r="AC50" i="6"/>
  <c r="AC4" i="6"/>
  <c r="AC48" i="6"/>
  <c r="AC9" i="6"/>
  <c r="AC39" i="6"/>
  <c r="AC46" i="6"/>
  <c r="AC24" i="6"/>
  <c r="AC30" i="6"/>
  <c r="AC11" i="6"/>
  <c r="AC10" i="6"/>
  <c r="AC43" i="6"/>
  <c r="AC56" i="6"/>
  <c r="AC14" i="6"/>
  <c r="AC32" i="6"/>
  <c r="AC20" i="6"/>
  <c r="AC5" i="6"/>
  <c r="AC45" i="6"/>
  <c r="AC15" i="6"/>
  <c r="AC3" i="6"/>
  <c r="AC31" i="6"/>
  <c r="AC33" i="6"/>
  <c r="AC7" i="6"/>
  <c r="AC38" i="6"/>
  <c r="AC40" i="6"/>
  <c r="AC6" i="6"/>
  <c r="AC13" i="6"/>
  <c r="AC54" i="6"/>
  <c r="AC25" i="6"/>
  <c r="AC49" i="6"/>
  <c r="AC53" i="6"/>
  <c r="AC47" i="6"/>
  <c r="AC41" i="6"/>
  <c r="AC28" i="6"/>
  <c r="AC42" i="6"/>
  <c r="AC44" i="6"/>
  <c r="AC8" i="6"/>
  <c r="AC27" i="6"/>
  <c r="AC22" i="6"/>
  <c r="AC23" i="6"/>
  <c r="AC57" i="6"/>
  <c r="AC29" i="6"/>
  <c r="AC26" i="6"/>
  <c r="AC21" i="6"/>
  <c r="AC12" i="6"/>
  <c r="AC36" i="6"/>
  <c r="AC37" i="6"/>
  <c r="Y12" i="10"/>
  <c r="Y7" i="10"/>
  <c r="Y3" i="10"/>
  <c r="Y6" i="10"/>
  <c r="Y13" i="10"/>
  <c r="Y5" i="10"/>
  <c r="Y8" i="10"/>
  <c r="Y9" i="10"/>
  <c r="Y10" i="10"/>
  <c r="Y4" i="10"/>
</calcChain>
</file>

<file path=xl/sharedStrings.xml><?xml version="1.0" encoding="utf-8"?>
<sst xmlns="http://schemas.openxmlformats.org/spreadsheetml/2006/main" count="8588" uniqueCount="1854">
  <si>
    <t>0500000US54001</t>
  </si>
  <si>
    <t>Barbour County, West Virginia</t>
  </si>
  <si>
    <t>0500000US54003</t>
  </si>
  <si>
    <t>Berkeley County, West Virginia</t>
  </si>
  <si>
    <t>0500000US54005</t>
  </si>
  <si>
    <t>Boone County, West Virginia</t>
  </si>
  <si>
    <t>0500000US54007</t>
  </si>
  <si>
    <t>Braxton County, West Virginia</t>
  </si>
  <si>
    <t>0500000US54009</t>
  </si>
  <si>
    <t>Brooke County, West Virginia</t>
  </si>
  <si>
    <t>0500000US54011</t>
  </si>
  <si>
    <t>Cabell County, West Virginia</t>
  </si>
  <si>
    <t>0500000US54013</t>
  </si>
  <si>
    <t>Calhoun County, West Virginia</t>
  </si>
  <si>
    <t>0500000US54015</t>
  </si>
  <si>
    <t>Clay County, West Virginia</t>
  </si>
  <si>
    <t>0500000US54017</t>
  </si>
  <si>
    <t>Doddridge County, West Virginia</t>
  </si>
  <si>
    <t>0500000US54019</t>
  </si>
  <si>
    <t>Fayette County, West Virginia</t>
  </si>
  <si>
    <t>0500000US54021</t>
  </si>
  <si>
    <t>Gilmer County, West Virginia</t>
  </si>
  <si>
    <t>0500000US54023</t>
  </si>
  <si>
    <t>Grant County, West Virginia</t>
  </si>
  <si>
    <t>0500000US54025</t>
  </si>
  <si>
    <t>Greenbrier County, West Virginia</t>
  </si>
  <si>
    <t>0500000US54027</t>
  </si>
  <si>
    <t>Hampshire County, West Virginia</t>
  </si>
  <si>
    <t>0500000US54029</t>
  </si>
  <si>
    <t>Hancock County, West Virginia</t>
  </si>
  <si>
    <t>0500000US54031</t>
  </si>
  <si>
    <t>Hardy County, West Virginia</t>
  </si>
  <si>
    <t>0500000US54033</t>
  </si>
  <si>
    <t>Harrison County, West Virginia</t>
  </si>
  <si>
    <t>0500000US54035</t>
  </si>
  <si>
    <t>Jackson County, West Virginia</t>
  </si>
  <si>
    <t>0500000US54037</t>
  </si>
  <si>
    <t>Jefferson County, West Virginia</t>
  </si>
  <si>
    <t>0500000US54039</t>
  </si>
  <si>
    <t>Kanawha County, West Virginia</t>
  </si>
  <si>
    <t>0500000US54041</t>
  </si>
  <si>
    <t>Lewis County, West Virginia</t>
  </si>
  <si>
    <t>0500000US54043</t>
  </si>
  <si>
    <t>Lincoln County, West Virginia</t>
  </si>
  <si>
    <t>0500000US54045</t>
  </si>
  <si>
    <t>Logan County, West Virginia</t>
  </si>
  <si>
    <t>0500000US54047</t>
  </si>
  <si>
    <t>McDowell County, West Virginia</t>
  </si>
  <si>
    <t>0500000US54049</t>
  </si>
  <si>
    <t>Marion County, West Virginia</t>
  </si>
  <si>
    <t>0500000US54051</t>
  </si>
  <si>
    <t>Marshall County, West Virginia</t>
  </si>
  <si>
    <t>0500000US54053</t>
  </si>
  <si>
    <t>Mason County, West Virginia</t>
  </si>
  <si>
    <t>0500000US54055</t>
  </si>
  <si>
    <t>Mercer County, West Virginia</t>
  </si>
  <si>
    <t>0500000US54057</t>
  </si>
  <si>
    <t>Mineral County, West Virginia</t>
  </si>
  <si>
    <t>0500000US54059</t>
  </si>
  <si>
    <t>Mingo County, West Virginia</t>
  </si>
  <si>
    <t>0500000US54061</t>
  </si>
  <si>
    <t>Monongalia County, West Virginia</t>
  </si>
  <si>
    <t>0500000US54063</t>
  </si>
  <si>
    <t>Monroe County, West Virginia</t>
  </si>
  <si>
    <t>0500000US54065</t>
  </si>
  <si>
    <t>Morgan County, West Virginia</t>
  </si>
  <si>
    <t>0500000US54067</t>
  </si>
  <si>
    <t>Nicholas County, West Virginia</t>
  </si>
  <si>
    <t>0500000US54069</t>
  </si>
  <si>
    <t>Ohio County, West Virginia</t>
  </si>
  <si>
    <t>0500000US54071</t>
  </si>
  <si>
    <t>Pendleton County, West Virginia</t>
  </si>
  <si>
    <t>0500000US54073</t>
  </si>
  <si>
    <t>Pleasants County, West Virginia</t>
  </si>
  <si>
    <t>0500000US54075</t>
  </si>
  <si>
    <t>Pocahontas County, West Virginia</t>
  </si>
  <si>
    <t>0500000US54077</t>
  </si>
  <si>
    <t>Preston County, West Virginia</t>
  </si>
  <si>
    <t>0500000US54079</t>
  </si>
  <si>
    <t>Putnam County, West Virginia</t>
  </si>
  <si>
    <t>0500000US54081</t>
  </si>
  <si>
    <t>Raleigh County, West Virginia</t>
  </si>
  <si>
    <t>0500000US54083</t>
  </si>
  <si>
    <t>Randolph County, West Virginia</t>
  </si>
  <si>
    <t>0500000US54085</t>
  </si>
  <si>
    <t>Ritchie County, West Virginia</t>
  </si>
  <si>
    <t>0500000US54087</t>
  </si>
  <si>
    <t>Roane County, West Virginia</t>
  </si>
  <si>
    <t>0500000US54089</t>
  </si>
  <si>
    <t>Summers County, West Virginia</t>
  </si>
  <si>
    <t>0500000US54091</t>
  </si>
  <si>
    <t>Taylor County, West Virginia</t>
  </si>
  <si>
    <t>0500000US54093</t>
  </si>
  <si>
    <t>Tucker County, West Virginia</t>
  </si>
  <si>
    <t>0500000US54095</t>
  </si>
  <si>
    <t>Tyler County, West Virginia</t>
  </si>
  <si>
    <t>0500000US54097</t>
  </si>
  <si>
    <t>Upshur County, West Virginia</t>
  </si>
  <si>
    <t>0500000US54099</t>
  </si>
  <si>
    <t>Wayne County, West Virginia</t>
  </si>
  <si>
    <t>0500000US54101</t>
  </si>
  <si>
    <t>Webster County, West Virginia</t>
  </si>
  <si>
    <t>0500000US54103</t>
  </si>
  <si>
    <t>Wetzel County, West Virginia</t>
  </si>
  <si>
    <t>0500000US54105</t>
  </si>
  <si>
    <t>Wirt County, West Virginia</t>
  </si>
  <si>
    <t>0500000US54107</t>
  </si>
  <si>
    <t>Wood County, West Virginia</t>
  </si>
  <si>
    <t>0500000US54109</t>
  </si>
  <si>
    <t>Wyoming County, West Virginia</t>
  </si>
  <si>
    <t>1600000US5400364</t>
  </si>
  <si>
    <t>1600000US5400748</t>
  </si>
  <si>
    <t>1600000US5400772</t>
  </si>
  <si>
    <t>1600000US5401780</t>
  </si>
  <si>
    <t>1600000US5401900</t>
  </si>
  <si>
    <t>1600000US5401996</t>
  </si>
  <si>
    <t>1600000US5403292</t>
  </si>
  <si>
    <t>1600000US5403364</t>
  </si>
  <si>
    <t>1600000US5404204</t>
  </si>
  <si>
    <t>1600000US5404276</t>
  </si>
  <si>
    <t>1600000US5404612</t>
  </si>
  <si>
    <t>1600000US5404876</t>
  </si>
  <si>
    <t>1600000US5404924</t>
  </si>
  <si>
    <t>1600000US5405332</t>
  </si>
  <si>
    <t>1600000US5405452</t>
  </si>
  <si>
    <t>1600000US5405788</t>
  </si>
  <si>
    <t>1600000US5405836</t>
  </si>
  <si>
    <t>1600000US5406004</t>
  </si>
  <si>
    <t>1600000US5406340</t>
  </si>
  <si>
    <t>1600000US5406844</t>
  </si>
  <si>
    <t>1600000US5406940</t>
  </si>
  <si>
    <t>1600000US5406988</t>
  </si>
  <si>
    <t>1600000US5408092</t>
  </si>
  <si>
    <t>1600000US5408524</t>
  </si>
  <si>
    <t>1600000US5408932</t>
  </si>
  <si>
    <t>1600000US5409700</t>
  </si>
  <si>
    <t>1600000US5409796</t>
  </si>
  <si>
    <t>1600000US5409844</t>
  </si>
  <si>
    <t>1600000US5410180</t>
  </si>
  <si>
    <t>1600000US5410852</t>
  </si>
  <si>
    <t>1600000US5411188</t>
  </si>
  <si>
    <t>1600000US5411284</t>
  </si>
  <si>
    <t>1600000US5411716</t>
  </si>
  <si>
    <t>1600000US5412124</t>
  </si>
  <si>
    <t>1600000US5412436</t>
  </si>
  <si>
    <t>1600000US5412484</t>
  </si>
  <si>
    <t>1600000US5413108</t>
  </si>
  <si>
    <t>1600000US5413525</t>
  </si>
  <si>
    <t>1600000US5413924</t>
  </si>
  <si>
    <t>1600000US5414308</t>
  </si>
  <si>
    <t>1600000US5414524</t>
  </si>
  <si>
    <t>1600000US5414600</t>
  </si>
  <si>
    <t>1600000US5414610</t>
  </si>
  <si>
    <t>1600000US5415028</t>
  </si>
  <si>
    <t>1600000US5415076</t>
  </si>
  <si>
    <t>1600000US5415628</t>
  </si>
  <si>
    <t>1600000US5415676</t>
  </si>
  <si>
    <t>1600000US5415916</t>
  </si>
  <si>
    <t>1600000US5416012</t>
  </si>
  <si>
    <t>1600000US5418412</t>
  </si>
  <si>
    <t>1600000US5420212</t>
  </si>
  <si>
    <t>1600000US5420428</t>
  </si>
  <si>
    <t>1600000US5420500</t>
  </si>
  <si>
    <t>1600000US5420980</t>
  </si>
  <si>
    <t>1600000US5422564</t>
  </si>
  <si>
    <t>1600000US5422852</t>
  </si>
  <si>
    <t>1600000US5423092</t>
  </si>
  <si>
    <t>1600000US5424292</t>
  </si>
  <si>
    <t>1600000US5424364</t>
  </si>
  <si>
    <t>1600000US5424580</t>
  </si>
  <si>
    <t>1600000US5424844</t>
  </si>
  <si>
    <t>1600000US5426452</t>
  </si>
  <si>
    <t>1600000US5426524</t>
  </si>
  <si>
    <t>1600000US5426692</t>
  </si>
  <si>
    <t>1600000US5426932</t>
  </si>
  <si>
    <t>1600000US5427028</t>
  </si>
  <si>
    <t>1600000US5427868</t>
  </si>
  <si>
    <t>1600000US5427940</t>
  </si>
  <si>
    <t>1600000US5428204</t>
  </si>
  <si>
    <t>1600000US5428516</t>
  </si>
  <si>
    <t>1600000US5429044</t>
  </si>
  <si>
    <t>1600000US5429404</t>
  </si>
  <si>
    <t>1600000US5430196</t>
  </si>
  <si>
    <t>1600000US5430220</t>
  </si>
  <si>
    <t>1600000US5430364</t>
  </si>
  <si>
    <t>1600000US5430772</t>
  </si>
  <si>
    <t>1600000US5431324</t>
  </si>
  <si>
    <t>1600000US5431492</t>
  </si>
  <si>
    <t>1600000US5432044</t>
  </si>
  <si>
    <t>1600000US5432716</t>
  </si>
  <si>
    <t>1600000US5432884</t>
  </si>
  <si>
    <t>1600000US5432908</t>
  </si>
  <si>
    <t>1600000US5432932</t>
  </si>
  <si>
    <t>1600000US5434492</t>
  </si>
  <si>
    <t>1600000US5434516</t>
  </si>
  <si>
    <t>1600000US5434756</t>
  </si>
  <si>
    <t>1600000US5435092</t>
  </si>
  <si>
    <t>1600000US5435284</t>
  </si>
  <si>
    <t>1600000US5435428</t>
  </si>
  <si>
    <t>1600000US5435500</t>
  </si>
  <si>
    <t>1600000US5436460</t>
  </si>
  <si>
    <t>1600000US5437636</t>
  </si>
  <si>
    <t>1600000US5439340</t>
  </si>
  <si>
    <t>1600000US5439460</t>
  </si>
  <si>
    <t>1600000US5439532</t>
  </si>
  <si>
    <t>1600000US5439628</t>
  </si>
  <si>
    <t>1600000US5439652</t>
  </si>
  <si>
    <t>1600000US5440828</t>
  </si>
  <si>
    <t>1600000US5442244</t>
  </si>
  <si>
    <t>1600000US5443180</t>
  </si>
  <si>
    <t>1600000US5443300</t>
  </si>
  <si>
    <t>1600000US5443492</t>
  </si>
  <si>
    <t>1600000US5443516</t>
  </si>
  <si>
    <t>1600000US5443780</t>
  </si>
  <si>
    <t>1600000US5444044</t>
  </si>
  <si>
    <t>1600000US5446300</t>
  </si>
  <si>
    <t>1600000US5446468</t>
  </si>
  <si>
    <t>1600000US5446636</t>
  </si>
  <si>
    <t>1600000US5448148</t>
  </si>
  <si>
    <t>1600000US5448748</t>
  </si>
  <si>
    <t>1600000US5449252</t>
  </si>
  <si>
    <t>1600000US5449492</t>
  </si>
  <si>
    <t>1600000US5450260</t>
  </si>
  <si>
    <t>1600000US5450524</t>
  </si>
  <si>
    <t>1600000US5450932</t>
  </si>
  <si>
    <t>1600000US5451100</t>
  </si>
  <si>
    <t>1600000US5451676</t>
  </si>
  <si>
    <t>1600000US5451724</t>
  </si>
  <si>
    <t>1600000US5452060</t>
  </si>
  <si>
    <t>1600000US5452180</t>
  </si>
  <si>
    <t>1600000US5452228</t>
  </si>
  <si>
    <t>1600000US5452324</t>
  </si>
  <si>
    <t>1600000US5452780</t>
  </si>
  <si>
    <t>1600000US5453572</t>
  </si>
  <si>
    <t>1600000US5454100</t>
  </si>
  <si>
    <t>1600000US5454484</t>
  </si>
  <si>
    <t>1600000US5454892</t>
  </si>
  <si>
    <t>1600000US5455276</t>
  </si>
  <si>
    <t>1600000US5455468</t>
  </si>
  <si>
    <t>1600000US5455540</t>
  </si>
  <si>
    <t>1600000US5455588</t>
  </si>
  <si>
    <t>1600000US5455756</t>
  </si>
  <si>
    <t>1600000US5456020</t>
  </si>
  <si>
    <t>1600000US5456404</t>
  </si>
  <si>
    <t>1600000US5457148</t>
  </si>
  <si>
    <t>1600000US5458300</t>
  </si>
  <si>
    <t>1600000US5458372</t>
  </si>
  <si>
    <t>1600000US5458564</t>
  </si>
  <si>
    <t>1600000US5458684</t>
  </si>
  <si>
    <t>1600000US5459068</t>
  </si>
  <si>
    <t>1600000US5459428</t>
  </si>
  <si>
    <t>1600000US5459458</t>
  </si>
  <si>
    <t>1600000US5459836</t>
  </si>
  <si>
    <t>1600000US5460028</t>
  </si>
  <si>
    <t>1600000US5460196</t>
  </si>
  <si>
    <t>1600000US5460364</t>
  </si>
  <si>
    <t>1600000US5461636</t>
  </si>
  <si>
    <t>1600000US5462140</t>
  </si>
  <si>
    <t>1600000US5462284</t>
  </si>
  <si>
    <t>1600000US5462332</t>
  </si>
  <si>
    <t>1600000US5462356</t>
  </si>
  <si>
    <t>1600000US5462764</t>
  </si>
  <si>
    <t>1600000US5462956</t>
  </si>
  <si>
    <t>1600000US5463052</t>
  </si>
  <si>
    <t>1600000US5463292</t>
  </si>
  <si>
    <t>1600000US5463604</t>
  </si>
  <si>
    <t>1600000US5463892</t>
  </si>
  <si>
    <t>1600000US5463940</t>
  </si>
  <si>
    <t>1600000US5464228</t>
  </si>
  <si>
    <t>1600000US5464516</t>
  </si>
  <si>
    <t>1600000US5464708</t>
  </si>
  <si>
    <t>1600000US5465356</t>
  </si>
  <si>
    <t>1600000US5465692</t>
  </si>
  <si>
    <t>1600000US5465956</t>
  </si>
  <si>
    <t>1600000US5466412</t>
  </si>
  <si>
    <t>1600000US5466652</t>
  </si>
  <si>
    <t>1600000US5466988</t>
  </si>
  <si>
    <t>1600000US5467108</t>
  </si>
  <si>
    <t>1600000US5467636</t>
  </si>
  <si>
    <t>1600000US5467660</t>
  </si>
  <si>
    <t>1600000US5468116</t>
  </si>
  <si>
    <t>1600000US5468260</t>
  </si>
  <si>
    <t>1600000US5468596</t>
  </si>
  <si>
    <t>1600000US5468908</t>
  </si>
  <si>
    <t>1600000US5470084</t>
  </si>
  <si>
    <t>1600000US5470156</t>
  </si>
  <si>
    <t>1600000US5470588</t>
  </si>
  <si>
    <t>1600000US5470828</t>
  </si>
  <si>
    <t>1600000US5471212</t>
  </si>
  <si>
    <t>1600000US5471356</t>
  </si>
  <si>
    <t>1600000US5471380</t>
  </si>
  <si>
    <t>1600000US5471620</t>
  </si>
  <si>
    <t>1600000US5473468</t>
  </si>
  <si>
    <t>1600000US5473636</t>
  </si>
  <si>
    <t>1600000US5474380</t>
  </si>
  <si>
    <t>1600000US5474740</t>
  </si>
  <si>
    <t>1600000US5474788</t>
  </si>
  <si>
    <t>1600000US5475172</t>
  </si>
  <si>
    <t>1600000US5475292</t>
  </si>
  <si>
    <t>1600000US5475820</t>
  </si>
  <si>
    <t>1600000US5476516</t>
  </si>
  <si>
    <t>1600000US5477188</t>
  </si>
  <si>
    <t>1600000US5477980</t>
  </si>
  <si>
    <t>1600000US5478580</t>
  </si>
  <si>
    <t>1600000US5478964</t>
  </si>
  <si>
    <t>1600000US5479708</t>
  </si>
  <si>
    <t>1600000US5480020</t>
  </si>
  <si>
    <t>1600000US5480284</t>
  </si>
  <si>
    <t>1600000US5480932</t>
  </si>
  <si>
    <t>1600000US5481268</t>
  </si>
  <si>
    <t>1600000US5481940</t>
  </si>
  <si>
    <t>1600000US5482732</t>
  </si>
  <si>
    <t>1600000US5483500</t>
  </si>
  <si>
    <t>1600000US5484484</t>
  </si>
  <si>
    <t>1600000US5484580</t>
  </si>
  <si>
    <t>1600000US5484940</t>
  </si>
  <si>
    <t>1600000US5485156</t>
  </si>
  <si>
    <t>1600000US5485228</t>
  </si>
  <si>
    <t>1600000US5485324</t>
  </si>
  <si>
    <t>1600000US5485804</t>
  </si>
  <si>
    <t>1600000US5485876</t>
  </si>
  <si>
    <t>1600000US5485900</t>
  </si>
  <si>
    <t>1600000US5485924</t>
  </si>
  <si>
    <t>1600000US5485972</t>
  </si>
  <si>
    <t>1600000US5485996</t>
  </si>
  <si>
    <t>1600000US5486116</t>
  </si>
  <si>
    <t>1600000US5486452</t>
  </si>
  <si>
    <t>1600000US5486620</t>
  </si>
  <si>
    <t>1600000US5486812</t>
  </si>
  <si>
    <t>1600000US5486836</t>
  </si>
  <si>
    <t>1600000US5487508</t>
  </si>
  <si>
    <t>1600000US5487556</t>
  </si>
  <si>
    <t>1600000US5487988</t>
  </si>
  <si>
    <t>1600000US5488324</t>
  </si>
  <si>
    <t>1600000US5488708</t>
  </si>
  <si>
    <t>GEO_ID</t>
  </si>
  <si>
    <t>CID</t>
  </si>
  <si>
    <t>Addison (Webster Springs) town</t>
  </si>
  <si>
    <t>WEBSTER COUNTY</t>
  </si>
  <si>
    <t>101</t>
  </si>
  <si>
    <t>54</t>
  </si>
  <si>
    <t>0204</t>
  </si>
  <si>
    <t>540204</t>
  </si>
  <si>
    <t>Albright town</t>
  </si>
  <si>
    <t>PRESTON COUNTY</t>
  </si>
  <si>
    <t>077</t>
  </si>
  <si>
    <t>0161</t>
  </si>
  <si>
    <t>540161</t>
  </si>
  <si>
    <t>Alderson town</t>
  </si>
  <si>
    <t>MONROE COUNTY/GREENBRIER COUNTY</t>
  </si>
  <si>
    <t>025</t>
  </si>
  <si>
    <t>0041</t>
  </si>
  <si>
    <t>540041</t>
  </si>
  <si>
    <t>063</t>
  </si>
  <si>
    <t>Anawalt town</t>
  </si>
  <si>
    <t>MCDOWELL COUNTY</t>
  </si>
  <si>
    <t>047</t>
  </si>
  <si>
    <t>0115</t>
  </si>
  <si>
    <t>540115</t>
  </si>
  <si>
    <t>Anmoore town</t>
  </si>
  <si>
    <t>HARRISON COUNTY</t>
  </si>
  <si>
    <t>033</t>
  </si>
  <si>
    <t>0054</t>
  </si>
  <si>
    <t>540054</t>
  </si>
  <si>
    <t>Ansted town</t>
  </si>
  <si>
    <t>FAYETTE COUNTY</t>
  </si>
  <si>
    <t>019</t>
  </si>
  <si>
    <t>0027</t>
  </si>
  <si>
    <t>540027</t>
  </si>
  <si>
    <t>Athens town</t>
  </si>
  <si>
    <t>MERCER COUNTY</t>
  </si>
  <si>
    <t>055</t>
  </si>
  <si>
    <t>0172</t>
  </si>
  <si>
    <t>540172</t>
  </si>
  <si>
    <t>Auburn town</t>
  </si>
  <si>
    <t>RITCHIE COUNTY</t>
  </si>
  <si>
    <t>085</t>
  </si>
  <si>
    <t>0262</t>
  </si>
  <si>
    <t>540262</t>
  </si>
  <si>
    <t>Bancroft town</t>
  </si>
  <si>
    <t>PUTNAM COUNTY</t>
  </si>
  <si>
    <t>079</t>
  </si>
  <si>
    <t>0165</t>
  </si>
  <si>
    <t>540165</t>
  </si>
  <si>
    <t>Barboursville village</t>
  </si>
  <si>
    <t>CABELL COUNTY</t>
  </si>
  <si>
    <t>011</t>
  </si>
  <si>
    <t>0017</t>
  </si>
  <si>
    <t>540017</t>
  </si>
  <si>
    <t>Barrackville town</t>
  </si>
  <si>
    <t>MARION COUNTY</t>
  </si>
  <si>
    <t>049</t>
  </si>
  <si>
    <t>0098</t>
  </si>
  <si>
    <t>540098</t>
  </si>
  <si>
    <t>Bath (Berkeley Springs) town</t>
  </si>
  <si>
    <t>MORGAN COUNTY</t>
  </si>
  <si>
    <t>065</t>
  </si>
  <si>
    <t>0005</t>
  </si>
  <si>
    <t>540005</t>
  </si>
  <si>
    <t>Bayard town</t>
  </si>
  <si>
    <t>GRANT COUNTY</t>
  </si>
  <si>
    <t>023</t>
  </si>
  <si>
    <t>0240</t>
  </si>
  <si>
    <t>540240</t>
  </si>
  <si>
    <t>Beckley city</t>
  </si>
  <si>
    <t>RALEIGH COUNTY</t>
  </si>
  <si>
    <t>081</t>
  </si>
  <si>
    <t>0170</t>
  </si>
  <si>
    <t>540170</t>
  </si>
  <si>
    <t>Beech Bottom village</t>
  </si>
  <si>
    <t>BROOKE COUNTY</t>
  </si>
  <si>
    <t>009</t>
  </si>
  <si>
    <t>0093</t>
  </si>
  <si>
    <t>540093</t>
  </si>
  <si>
    <t>Belington town</t>
  </si>
  <si>
    <t>BARBOUR COUNTY</t>
  </si>
  <si>
    <t>001</t>
  </si>
  <si>
    <t>0002</t>
  </si>
  <si>
    <t>540002</t>
  </si>
  <si>
    <t>Belle town</t>
  </si>
  <si>
    <t>KANAWHA COUNTY</t>
  </si>
  <si>
    <t>039</t>
  </si>
  <si>
    <t>0071</t>
  </si>
  <si>
    <t>540071</t>
  </si>
  <si>
    <t>Belmont city</t>
  </si>
  <si>
    <t>PLEASANTS COUNTY</t>
  </si>
  <si>
    <t>073</t>
  </si>
  <si>
    <t>0253</t>
  </si>
  <si>
    <t>540253</t>
  </si>
  <si>
    <t>Benwood city</t>
  </si>
  <si>
    <t>MARSHALL COUNTY</t>
  </si>
  <si>
    <t>051</t>
  </si>
  <si>
    <t>0108</t>
  </si>
  <si>
    <t>540108</t>
  </si>
  <si>
    <t>Bethany town</t>
  </si>
  <si>
    <t>0012</t>
  </si>
  <si>
    <t>540012</t>
  </si>
  <si>
    <t>Bethlehem village</t>
  </si>
  <si>
    <t>OHIO COUNTY</t>
  </si>
  <si>
    <t>069</t>
  </si>
  <si>
    <t>0275</t>
  </si>
  <si>
    <t>540275</t>
  </si>
  <si>
    <t>Beverly town</t>
  </si>
  <si>
    <t>RANDOLPH COUNTY</t>
  </si>
  <si>
    <t>083</t>
  </si>
  <si>
    <t>0267</t>
  </si>
  <si>
    <t>540267</t>
  </si>
  <si>
    <t>Blacksville town</t>
  </si>
  <si>
    <t>MONONGALIA COUNTY</t>
  </si>
  <si>
    <t>061</t>
  </si>
  <si>
    <t>0140</t>
  </si>
  <si>
    <t>540140</t>
  </si>
  <si>
    <t>Bluefield city</t>
  </si>
  <si>
    <t>0285</t>
  </si>
  <si>
    <t>540285</t>
  </si>
  <si>
    <t>Bolivar town</t>
  </si>
  <si>
    <t>JEFFERSON COUNTY</t>
  </si>
  <si>
    <t>037</t>
  </si>
  <si>
    <t>0030</t>
  </si>
  <si>
    <t>540030</t>
  </si>
  <si>
    <t>Bradshaw town</t>
  </si>
  <si>
    <t>0291</t>
  </si>
  <si>
    <t>540291</t>
  </si>
  <si>
    <t>Bramwell town</t>
  </si>
  <si>
    <t>0125</t>
  </si>
  <si>
    <t>540125</t>
  </si>
  <si>
    <t>Brandonville town</t>
  </si>
  <si>
    <t>0284</t>
  </si>
  <si>
    <t>540284</t>
  </si>
  <si>
    <t>Bridgeport city</t>
  </si>
  <si>
    <t>0055</t>
  </si>
  <si>
    <t>540055</t>
  </si>
  <si>
    <t>Bruceton Mills town</t>
  </si>
  <si>
    <t>0162</t>
  </si>
  <si>
    <t>540162</t>
  </si>
  <si>
    <t>Buckhannon city</t>
  </si>
  <si>
    <t>UPSHUR COUNTY</t>
  </si>
  <si>
    <t>097</t>
  </si>
  <si>
    <t>0199</t>
  </si>
  <si>
    <t>540199</t>
  </si>
  <si>
    <t>Buffalo town</t>
  </si>
  <si>
    <t>0166</t>
  </si>
  <si>
    <t>540166</t>
  </si>
  <si>
    <t>Burnsville town</t>
  </si>
  <si>
    <t>BRAXTON COUNTY</t>
  </si>
  <si>
    <t>007</t>
  </si>
  <si>
    <t>0010</t>
  </si>
  <si>
    <t>540010</t>
  </si>
  <si>
    <t>Cairo town</t>
  </si>
  <si>
    <t>0179</t>
  </si>
  <si>
    <t>540179</t>
  </si>
  <si>
    <t>Camden-on-Gauley town</t>
  </si>
  <si>
    <t>0205</t>
  </si>
  <si>
    <t>540205</t>
  </si>
  <si>
    <t>Cameron city</t>
  </si>
  <si>
    <t>0287</t>
  </si>
  <si>
    <t>540287</t>
  </si>
  <si>
    <t>Capon Bridge town</t>
  </si>
  <si>
    <t>HAMPSHIRE COUNTY</t>
  </si>
  <si>
    <t>027</t>
  </si>
  <si>
    <t>0046</t>
  </si>
  <si>
    <t>540046</t>
  </si>
  <si>
    <t>Carpendale town</t>
  </si>
  <si>
    <t>MINERAL COUNTY</t>
  </si>
  <si>
    <t>057</t>
  </si>
  <si>
    <t>5555</t>
  </si>
  <si>
    <t>545555</t>
  </si>
  <si>
    <t>Cedar Grove town</t>
  </si>
  <si>
    <t>0072</t>
  </si>
  <si>
    <t>540072</t>
  </si>
  <si>
    <t>Ceredo city</t>
  </si>
  <si>
    <t>WAYNE COUNTY</t>
  </si>
  <si>
    <t>099</t>
  </si>
  <si>
    <t>0232</t>
  </si>
  <si>
    <t>540232</t>
  </si>
  <si>
    <t>Chapmanville town</t>
  </si>
  <si>
    <t>LOGAN COUNTY</t>
  </si>
  <si>
    <t>045</t>
  </si>
  <si>
    <t>0092</t>
  </si>
  <si>
    <t>540092</t>
  </si>
  <si>
    <t>Charleston city</t>
  </si>
  <si>
    <t>0073</t>
  </si>
  <si>
    <t>540073</t>
  </si>
  <si>
    <t>Charles Town city</t>
  </si>
  <si>
    <t>0066</t>
  </si>
  <si>
    <t>540066</t>
  </si>
  <si>
    <t>Chesapeake town</t>
  </si>
  <si>
    <t>0074</t>
  </si>
  <si>
    <t>540074</t>
  </si>
  <si>
    <t>Chester city</t>
  </si>
  <si>
    <t>HANCOCK COUNTY</t>
  </si>
  <si>
    <t>029</t>
  </si>
  <si>
    <t>0048</t>
  </si>
  <si>
    <t>540048</t>
  </si>
  <si>
    <t>Clarksburg city</t>
  </si>
  <si>
    <t>0056</t>
  </si>
  <si>
    <t>540056</t>
  </si>
  <si>
    <t>Clay town</t>
  </si>
  <si>
    <t>CLAY COUNTY</t>
  </si>
  <si>
    <t>015</t>
  </si>
  <si>
    <t>0023</t>
  </si>
  <si>
    <t>540023</t>
  </si>
  <si>
    <t>Clearview village</t>
  </si>
  <si>
    <t>0080</t>
  </si>
  <si>
    <t>540080</t>
  </si>
  <si>
    <t>Clendenin town</t>
  </si>
  <si>
    <t>0075</t>
  </si>
  <si>
    <t>540075</t>
  </si>
  <si>
    <t>Cowen town</t>
  </si>
  <si>
    <t>0206</t>
  </si>
  <si>
    <t>540206</t>
  </si>
  <si>
    <t>Danville town</t>
  </si>
  <si>
    <t>BOONE COUNTY</t>
  </si>
  <si>
    <t>005</t>
  </si>
  <si>
    <t>0230</t>
  </si>
  <si>
    <t>540230</t>
  </si>
  <si>
    <t>Davis town</t>
  </si>
  <si>
    <t>TUCKER COUNTY</t>
  </si>
  <si>
    <t>093</t>
  </si>
  <si>
    <t>0260</t>
  </si>
  <si>
    <t>540260</t>
  </si>
  <si>
    <t>Davy town</t>
  </si>
  <si>
    <t>0116</t>
  </si>
  <si>
    <t>540116</t>
  </si>
  <si>
    <t>Delbarton town</t>
  </si>
  <si>
    <t>MINGO COUNTY</t>
  </si>
  <si>
    <t>059</t>
  </si>
  <si>
    <t>0134</t>
  </si>
  <si>
    <t>540134</t>
  </si>
  <si>
    <t>Dunbar city</t>
  </si>
  <si>
    <t>0076</t>
  </si>
  <si>
    <t>540076</t>
  </si>
  <si>
    <t>Durbin town</t>
  </si>
  <si>
    <t>POCAHONTAS COUNTY</t>
  </si>
  <si>
    <t>075</t>
  </si>
  <si>
    <t>0158</t>
  </si>
  <si>
    <t>540158</t>
  </si>
  <si>
    <t>East Bank town</t>
  </si>
  <si>
    <t>0077</t>
  </si>
  <si>
    <t>540077</t>
  </si>
  <si>
    <t>Eleanor town</t>
  </si>
  <si>
    <t>0222</t>
  </si>
  <si>
    <t>540222</t>
  </si>
  <si>
    <t>Elizabeth town</t>
  </si>
  <si>
    <t>WIRT COUNTY</t>
  </si>
  <si>
    <t>105</t>
  </si>
  <si>
    <t>0212</t>
  </si>
  <si>
    <t>540212</t>
  </si>
  <si>
    <t>Elkins city</t>
  </si>
  <si>
    <t>0177</t>
  </si>
  <si>
    <t>540177</t>
  </si>
  <si>
    <t>Ellenboro town</t>
  </si>
  <si>
    <t>0180</t>
  </si>
  <si>
    <t>540180</t>
  </si>
  <si>
    <t>Fairmont city</t>
  </si>
  <si>
    <t>0099</t>
  </si>
  <si>
    <t>540099</t>
  </si>
  <si>
    <t>Fairview town</t>
  </si>
  <si>
    <t>0100</t>
  </si>
  <si>
    <t>540100</t>
  </si>
  <si>
    <t>Falling Spring town</t>
  </si>
  <si>
    <t>GREENBRIER COUNTY</t>
  </si>
  <si>
    <t>0243</t>
  </si>
  <si>
    <t>540243</t>
  </si>
  <si>
    <t>Farmington town</t>
  </si>
  <si>
    <t>0101</t>
  </si>
  <si>
    <t>540101</t>
  </si>
  <si>
    <t>Fayetteville town</t>
  </si>
  <si>
    <t>0293</t>
  </si>
  <si>
    <t>540293</t>
  </si>
  <si>
    <t>Flatwoods town</t>
  </si>
  <si>
    <t>0235</t>
  </si>
  <si>
    <t>540235</t>
  </si>
  <si>
    <t>Flemington town</t>
  </si>
  <si>
    <t>TAYLOR COUNTY</t>
  </si>
  <si>
    <t>091</t>
  </si>
  <si>
    <t>0189</t>
  </si>
  <si>
    <t>540189</t>
  </si>
  <si>
    <t>Follansbee city</t>
  </si>
  <si>
    <t>0013</t>
  </si>
  <si>
    <t>540013</t>
  </si>
  <si>
    <t>Fort Gay town</t>
  </si>
  <si>
    <t>0202</t>
  </si>
  <si>
    <t>540202</t>
  </si>
  <si>
    <t>Franklin town</t>
  </si>
  <si>
    <t>PENDLETON COUNTY</t>
  </si>
  <si>
    <t>071</t>
  </si>
  <si>
    <t>0154</t>
  </si>
  <si>
    <t>540154</t>
  </si>
  <si>
    <t>Friendly town</t>
  </si>
  <si>
    <t>TYLER COUNTY</t>
  </si>
  <si>
    <t>095</t>
  </si>
  <si>
    <t>0259</t>
  </si>
  <si>
    <t>540259</t>
  </si>
  <si>
    <t>Gary city</t>
  </si>
  <si>
    <t>0117</t>
  </si>
  <si>
    <t>540117</t>
  </si>
  <si>
    <t>Gassaway town</t>
  </si>
  <si>
    <t>0237</t>
  </si>
  <si>
    <t>540237</t>
  </si>
  <si>
    <t>Gauley Bridge town</t>
  </si>
  <si>
    <t>0294</t>
  </si>
  <si>
    <t>540294</t>
  </si>
  <si>
    <t>Gilbert town</t>
  </si>
  <si>
    <t>0135</t>
  </si>
  <si>
    <t>540135</t>
  </si>
  <si>
    <t>Glasgow town</t>
  </si>
  <si>
    <t>0078</t>
  </si>
  <si>
    <t>540078</t>
  </si>
  <si>
    <t>Glen Dale city</t>
  </si>
  <si>
    <t>0109</t>
  </si>
  <si>
    <t>540109</t>
  </si>
  <si>
    <t>Glenville town</t>
  </si>
  <si>
    <t>GILMER COUNTY</t>
  </si>
  <si>
    <t>021</t>
  </si>
  <si>
    <t>0036</t>
  </si>
  <si>
    <t>540036</t>
  </si>
  <si>
    <t>Grafton city</t>
  </si>
  <si>
    <t>0190</t>
  </si>
  <si>
    <t>540190</t>
  </si>
  <si>
    <t>Grantsville town</t>
  </si>
  <si>
    <t>CALHOUN COUNTY</t>
  </si>
  <si>
    <t>013</t>
  </si>
  <si>
    <t>0021</t>
  </si>
  <si>
    <t>540021</t>
  </si>
  <si>
    <t>Grant Town town</t>
  </si>
  <si>
    <t>0102</t>
  </si>
  <si>
    <t>540102</t>
  </si>
  <si>
    <t>Granville town</t>
  </si>
  <si>
    <t>0272</t>
  </si>
  <si>
    <t>540272</t>
  </si>
  <si>
    <t>Hambleton town</t>
  </si>
  <si>
    <t>0192</t>
  </si>
  <si>
    <t>540192</t>
  </si>
  <si>
    <t>Hamlin town</t>
  </si>
  <si>
    <t>LINCOLN COUNTY</t>
  </si>
  <si>
    <t>043</t>
  </si>
  <si>
    <t>0089</t>
  </si>
  <si>
    <t>540089</t>
  </si>
  <si>
    <t>Handley town</t>
  </si>
  <si>
    <t>0279</t>
  </si>
  <si>
    <t>540279</t>
  </si>
  <si>
    <t>Harman town</t>
  </si>
  <si>
    <t>0178</t>
  </si>
  <si>
    <t>540178</t>
  </si>
  <si>
    <t>Harpers Ferry town</t>
  </si>
  <si>
    <t>0067</t>
  </si>
  <si>
    <t>540067</t>
  </si>
  <si>
    <t>Harrisville town</t>
  </si>
  <si>
    <t>0132</t>
  </si>
  <si>
    <t>540132</t>
  </si>
  <si>
    <t>Hartford City town</t>
  </si>
  <si>
    <t>MASON COUNTY</t>
  </si>
  <si>
    <t>053</t>
  </si>
  <si>
    <t>0247</t>
  </si>
  <si>
    <t>540247</t>
  </si>
  <si>
    <t>BERKELEY COUNTY</t>
  </si>
  <si>
    <t>003</t>
  </si>
  <si>
    <t>Hendricks town</t>
  </si>
  <si>
    <t>0193</t>
  </si>
  <si>
    <t>540193</t>
  </si>
  <si>
    <t>Hinton city</t>
  </si>
  <si>
    <t>SUMMERS COUNTY</t>
  </si>
  <si>
    <t>089</t>
  </si>
  <si>
    <t>0187</t>
  </si>
  <si>
    <t>540187</t>
  </si>
  <si>
    <t>Hundred town</t>
  </si>
  <si>
    <t>WETZEL COUNTY</t>
  </si>
  <si>
    <t>103</t>
  </si>
  <si>
    <t>0256</t>
  </si>
  <si>
    <t>540256</t>
  </si>
  <si>
    <t>Huntington city</t>
  </si>
  <si>
    <t>WAYNE COUNTY/CABELL COUNTY</t>
  </si>
  <si>
    <t>0018</t>
  </si>
  <si>
    <t>540018</t>
  </si>
  <si>
    <t>Hurricane city</t>
  </si>
  <si>
    <t>0167</t>
  </si>
  <si>
    <t>540167</t>
  </si>
  <si>
    <t>Huttonsville town</t>
  </si>
  <si>
    <t>0264</t>
  </si>
  <si>
    <t>540264</t>
  </si>
  <si>
    <t>Iaeger town</t>
  </si>
  <si>
    <t>0118</t>
  </si>
  <si>
    <t>540118</t>
  </si>
  <si>
    <t>Jane Lew town</t>
  </si>
  <si>
    <t>LEWIS COUNTY</t>
  </si>
  <si>
    <t>041</t>
  </si>
  <si>
    <t>0086</t>
  </si>
  <si>
    <t>540086</t>
  </si>
  <si>
    <t>Junior town</t>
  </si>
  <si>
    <t>0003</t>
  </si>
  <si>
    <t>540003</t>
  </si>
  <si>
    <t>Kenova city</t>
  </si>
  <si>
    <t>0221</t>
  </si>
  <si>
    <t>540221</t>
  </si>
  <si>
    <t>Kermit town</t>
  </si>
  <si>
    <t>0136</t>
  </si>
  <si>
    <t>540136</t>
  </si>
  <si>
    <t>Keyser city</t>
  </si>
  <si>
    <t>0130</t>
  </si>
  <si>
    <t>540130</t>
  </si>
  <si>
    <t>Keystone city</t>
  </si>
  <si>
    <t>0119</t>
  </si>
  <si>
    <t>540119</t>
  </si>
  <si>
    <t>Kimball town</t>
  </si>
  <si>
    <t>0120</t>
  </si>
  <si>
    <t>540120</t>
  </si>
  <si>
    <t>Kingwood city</t>
  </si>
  <si>
    <t>0254</t>
  </si>
  <si>
    <t>540254</t>
  </si>
  <si>
    <t>Leon town</t>
  </si>
  <si>
    <t>0113</t>
  </si>
  <si>
    <t>540113</t>
  </si>
  <si>
    <t>Lester town</t>
  </si>
  <si>
    <t>0171</t>
  </si>
  <si>
    <t>540171</t>
  </si>
  <si>
    <t>Lewisburg city</t>
  </si>
  <si>
    <t>0281</t>
  </si>
  <si>
    <t>540281</t>
  </si>
  <si>
    <t>Logan city</t>
  </si>
  <si>
    <t>5535</t>
  </si>
  <si>
    <t>545535</t>
  </si>
  <si>
    <t>Lost Creek town</t>
  </si>
  <si>
    <t>0057</t>
  </si>
  <si>
    <t>540057</t>
  </si>
  <si>
    <t>Lumberport town</t>
  </si>
  <si>
    <t>0058</t>
  </si>
  <si>
    <t>540058</t>
  </si>
  <si>
    <t>Mabscott town</t>
  </si>
  <si>
    <t>0286</t>
  </si>
  <si>
    <t>540286</t>
  </si>
  <si>
    <t>McMechen city</t>
  </si>
  <si>
    <t>0110</t>
  </si>
  <si>
    <t>540110</t>
  </si>
  <si>
    <t>Madison city</t>
  </si>
  <si>
    <t>0008</t>
  </si>
  <si>
    <t>540008</t>
  </si>
  <si>
    <t>Man town</t>
  </si>
  <si>
    <t>5537</t>
  </si>
  <si>
    <t>545537</t>
  </si>
  <si>
    <t>Mannington city</t>
  </si>
  <si>
    <t>0103</t>
  </si>
  <si>
    <t>540103</t>
  </si>
  <si>
    <t>Marlinton town</t>
  </si>
  <si>
    <t>0159</t>
  </si>
  <si>
    <t>540159</t>
  </si>
  <si>
    <t>Marmet city</t>
  </si>
  <si>
    <t>0079</t>
  </si>
  <si>
    <t>540079</t>
  </si>
  <si>
    <t>Martinsburg city</t>
  </si>
  <si>
    <t>0006</t>
  </si>
  <si>
    <t>540006</t>
  </si>
  <si>
    <t>Mason town</t>
  </si>
  <si>
    <t>0248</t>
  </si>
  <si>
    <t>540248</t>
  </si>
  <si>
    <t>Masontown town</t>
  </si>
  <si>
    <t>0270</t>
  </si>
  <si>
    <t>540270</t>
  </si>
  <si>
    <t>Matewan town</t>
  </si>
  <si>
    <t>5538</t>
  </si>
  <si>
    <t>545538</t>
  </si>
  <si>
    <t>Meadow Bridge town</t>
  </si>
  <si>
    <t>0028</t>
  </si>
  <si>
    <t>540028</t>
  </si>
  <si>
    <t>Middlebourne town</t>
  </si>
  <si>
    <t>0195</t>
  </si>
  <si>
    <t>540195</t>
  </si>
  <si>
    <t>Mill Creek town</t>
  </si>
  <si>
    <t>0266</t>
  </si>
  <si>
    <t>540266</t>
  </si>
  <si>
    <t>Milton town</t>
  </si>
  <si>
    <t>0019</t>
  </si>
  <si>
    <t>540019</t>
  </si>
  <si>
    <t>Mitchell Heights town</t>
  </si>
  <si>
    <t>0095</t>
  </si>
  <si>
    <t>540095</t>
  </si>
  <si>
    <t>Monongah town</t>
  </si>
  <si>
    <t>0104</t>
  </si>
  <si>
    <t>540104</t>
  </si>
  <si>
    <t>Montgomery city</t>
  </si>
  <si>
    <t>KANAWHA COUNTY/FAYETTE COUNTY</t>
  </si>
  <si>
    <t>0029</t>
  </si>
  <si>
    <t>540029</t>
  </si>
  <si>
    <t>Montrose town</t>
  </si>
  <si>
    <t>0265</t>
  </si>
  <si>
    <t>540265</t>
  </si>
  <si>
    <t>Moorefield town</t>
  </si>
  <si>
    <t>HARDY COUNTY</t>
  </si>
  <si>
    <t>031</t>
  </si>
  <si>
    <t>0052</t>
  </si>
  <si>
    <t>540052</t>
  </si>
  <si>
    <t>Morgantown city</t>
  </si>
  <si>
    <t>0141</t>
  </si>
  <si>
    <t>540141</t>
  </si>
  <si>
    <t>Moundsville city</t>
  </si>
  <si>
    <t>0111</t>
  </si>
  <si>
    <t>540111</t>
  </si>
  <si>
    <t>Mount Hope city</t>
  </si>
  <si>
    <t>0280</t>
  </si>
  <si>
    <t>540280</t>
  </si>
  <si>
    <t>Mullens city</t>
  </si>
  <si>
    <t>WYOMING COUNTY</t>
  </si>
  <si>
    <t>109</t>
  </si>
  <si>
    <t>0218</t>
  </si>
  <si>
    <t>540218</t>
  </si>
  <si>
    <t>Newburg town</t>
  </si>
  <si>
    <t>0268</t>
  </si>
  <si>
    <t>540268</t>
  </si>
  <si>
    <t>New Cumberland city</t>
  </si>
  <si>
    <t>0049</t>
  </si>
  <si>
    <t>540049</t>
  </si>
  <si>
    <t>New Haven town</t>
  </si>
  <si>
    <t>0249</t>
  </si>
  <si>
    <t>540249</t>
  </si>
  <si>
    <t>New Martinsville city</t>
  </si>
  <si>
    <t>0208</t>
  </si>
  <si>
    <t>540208</t>
  </si>
  <si>
    <t>Nitro city</t>
  </si>
  <si>
    <t>PUTNAM COUNTY/KANAWHA COUNTY</t>
  </si>
  <si>
    <t>0081</t>
  </si>
  <si>
    <t>540081</t>
  </si>
  <si>
    <t>Northfork town</t>
  </si>
  <si>
    <t>0121</t>
  </si>
  <si>
    <t>540121</t>
  </si>
  <si>
    <t>North Hills town</t>
  </si>
  <si>
    <t>WOOD COUNTY</t>
  </si>
  <si>
    <t>107</t>
  </si>
  <si>
    <t>0042</t>
  </si>
  <si>
    <t>540042</t>
  </si>
  <si>
    <t>Nutter Fort town</t>
  </si>
  <si>
    <t>0059</t>
  </si>
  <si>
    <t>540059</t>
  </si>
  <si>
    <t>Oak Hill city</t>
  </si>
  <si>
    <t>0031</t>
  </si>
  <si>
    <t>540031</t>
  </si>
  <si>
    <t>Oakvale town</t>
  </si>
  <si>
    <t>0127</t>
  </si>
  <si>
    <t>540127</t>
  </si>
  <si>
    <t>Oceana town</t>
  </si>
  <si>
    <t>0219</t>
  </si>
  <si>
    <t>540219</t>
  </si>
  <si>
    <t>Paden City</t>
  </si>
  <si>
    <t>WETZEL COUNTY/TYLER COUNTY</t>
  </si>
  <si>
    <t>0196</t>
  </si>
  <si>
    <t>540196</t>
  </si>
  <si>
    <t>Parkersburg city</t>
  </si>
  <si>
    <t>0214</t>
  </si>
  <si>
    <t>540214</t>
  </si>
  <si>
    <t>Parsons city</t>
  </si>
  <si>
    <t>0194</t>
  </si>
  <si>
    <t>540194</t>
  </si>
  <si>
    <t>Paw Paw town</t>
  </si>
  <si>
    <t>0252</t>
  </si>
  <si>
    <t>540252</t>
  </si>
  <si>
    <t>Pax town</t>
  </si>
  <si>
    <t>0032</t>
  </si>
  <si>
    <t>540032</t>
  </si>
  <si>
    <t>Pennsboro city</t>
  </si>
  <si>
    <t>0182</t>
  </si>
  <si>
    <t>540182</t>
  </si>
  <si>
    <t>Petersburg city</t>
  </si>
  <si>
    <t>0039</t>
  </si>
  <si>
    <t>540039</t>
  </si>
  <si>
    <t>Peterstown town</t>
  </si>
  <si>
    <t>MONROE COUNTY</t>
  </si>
  <si>
    <t>0143</t>
  </si>
  <si>
    <t>540143</t>
  </si>
  <si>
    <t>Philippi city</t>
  </si>
  <si>
    <t>0004</t>
  </si>
  <si>
    <t>540004</t>
  </si>
  <si>
    <t>Piedmont town</t>
  </si>
  <si>
    <t>0131</t>
  </si>
  <si>
    <t>540131</t>
  </si>
  <si>
    <t>Pine Grove town</t>
  </si>
  <si>
    <t>0210</t>
  </si>
  <si>
    <t>540210</t>
  </si>
  <si>
    <t>Pineville town</t>
  </si>
  <si>
    <t>0220</t>
  </si>
  <si>
    <t>540220</t>
  </si>
  <si>
    <t>Pleasant Valley city</t>
  </si>
  <si>
    <t>0292</t>
  </si>
  <si>
    <t>540292</t>
  </si>
  <si>
    <t>Poca town</t>
  </si>
  <si>
    <t>0168</t>
  </si>
  <si>
    <t>540168</t>
  </si>
  <si>
    <t>Point Pleasant city</t>
  </si>
  <si>
    <t>0250</t>
  </si>
  <si>
    <t>540250</t>
  </si>
  <si>
    <t>Pratt town</t>
  </si>
  <si>
    <t>0082</t>
  </si>
  <si>
    <t>540082</t>
  </si>
  <si>
    <t>Princeton city</t>
  </si>
  <si>
    <t>0128</t>
  </si>
  <si>
    <t>540128</t>
  </si>
  <si>
    <t>Pullman town</t>
  </si>
  <si>
    <t>0263</t>
  </si>
  <si>
    <t>540263</t>
  </si>
  <si>
    <t>Quinwood town</t>
  </si>
  <si>
    <t>0244</t>
  </si>
  <si>
    <t>540244</t>
  </si>
  <si>
    <t>Rainelle town</t>
  </si>
  <si>
    <t>0228</t>
  </si>
  <si>
    <t>540228</t>
  </si>
  <si>
    <t>Ranson corporation</t>
  </si>
  <si>
    <t>0068</t>
  </si>
  <si>
    <t>540068</t>
  </si>
  <si>
    <t>Ravenswood city</t>
  </si>
  <si>
    <t>JACKSON COUNTY</t>
  </si>
  <si>
    <t>035</t>
  </si>
  <si>
    <t>0241</t>
  </si>
  <si>
    <t>540241</t>
  </si>
  <si>
    <t>Reedsville town</t>
  </si>
  <si>
    <t>0269</t>
  </si>
  <si>
    <t>540269</t>
  </si>
  <si>
    <t>Reedy town</t>
  </si>
  <si>
    <t>ROANE COUNTY</t>
  </si>
  <si>
    <t>087</t>
  </si>
  <si>
    <t>0184</t>
  </si>
  <si>
    <t>540184</t>
  </si>
  <si>
    <t>Richwood city</t>
  </si>
  <si>
    <t>NICHOLAS COUNTY</t>
  </si>
  <si>
    <t>067</t>
  </si>
  <si>
    <t>0147</t>
  </si>
  <si>
    <t>540147</t>
  </si>
  <si>
    <t>Ridgeley town</t>
  </si>
  <si>
    <t>0155</t>
  </si>
  <si>
    <t>540155</t>
  </si>
  <si>
    <t>Ripley city</t>
  </si>
  <si>
    <t>0064</t>
  </si>
  <si>
    <t>540064</t>
  </si>
  <si>
    <t>Rivesville town</t>
  </si>
  <si>
    <t>0105</t>
  </si>
  <si>
    <t>540105</t>
  </si>
  <si>
    <t>Romney city</t>
  </si>
  <si>
    <t>0276</t>
  </si>
  <si>
    <t>540276</t>
  </si>
  <si>
    <t>Ronceverte city</t>
  </si>
  <si>
    <t>0043</t>
  </si>
  <si>
    <t>540043</t>
  </si>
  <si>
    <t>Rowlesburg town</t>
  </si>
  <si>
    <t>0163</t>
  </si>
  <si>
    <t>540163</t>
  </si>
  <si>
    <t>Rupert town</t>
  </si>
  <si>
    <t>0044</t>
  </si>
  <si>
    <t>540044</t>
  </si>
  <si>
    <t>St. Albans city</t>
  </si>
  <si>
    <t>0083</t>
  </si>
  <si>
    <t>540083</t>
  </si>
  <si>
    <t>St. Marys city</t>
  </si>
  <si>
    <t>0156</t>
  </si>
  <si>
    <t>540156</t>
  </si>
  <si>
    <t>Salem city</t>
  </si>
  <si>
    <t>0242</t>
  </si>
  <si>
    <t>540242</t>
  </si>
  <si>
    <t>Sand Fork town</t>
  </si>
  <si>
    <t>0037</t>
  </si>
  <si>
    <t>540037</t>
  </si>
  <si>
    <t>Shepherdstown town</t>
  </si>
  <si>
    <t>0069</t>
  </si>
  <si>
    <t>540069</t>
  </si>
  <si>
    <t>Shinnston city</t>
  </si>
  <si>
    <t>0060</t>
  </si>
  <si>
    <t>540060</t>
  </si>
  <si>
    <t>Sistersville city</t>
  </si>
  <si>
    <t>0197</t>
  </si>
  <si>
    <t>540197</t>
  </si>
  <si>
    <t>Smithers city</t>
  </si>
  <si>
    <t>0033</t>
  </si>
  <si>
    <t>540033</t>
  </si>
  <si>
    <t>Smithfield town</t>
  </si>
  <si>
    <t>0258</t>
  </si>
  <si>
    <t>540258</t>
  </si>
  <si>
    <t>Sophia town</t>
  </si>
  <si>
    <t>0174</t>
  </si>
  <si>
    <t>540174</t>
  </si>
  <si>
    <t>South Charleston city</t>
  </si>
  <si>
    <t>0223</t>
  </si>
  <si>
    <t>540223</t>
  </si>
  <si>
    <t>Spencer city</t>
  </si>
  <si>
    <t>0185</t>
  </si>
  <si>
    <t>540185</t>
  </si>
  <si>
    <t>Star City town</t>
  </si>
  <si>
    <t>0273</t>
  </si>
  <si>
    <t>540273</t>
  </si>
  <si>
    <t>Stonewood city</t>
  </si>
  <si>
    <t>0061</t>
  </si>
  <si>
    <t>540061</t>
  </si>
  <si>
    <t>Summersville city</t>
  </si>
  <si>
    <t>0148</t>
  </si>
  <si>
    <t>540148</t>
  </si>
  <si>
    <t>Sutton town</t>
  </si>
  <si>
    <t>0236</t>
  </si>
  <si>
    <t>540236</t>
  </si>
  <si>
    <t>Sylvester town</t>
  </si>
  <si>
    <t>0238</t>
  </si>
  <si>
    <t>540238</t>
  </si>
  <si>
    <t>Terra Alta town</t>
  </si>
  <si>
    <t>0257</t>
  </si>
  <si>
    <t>540257</t>
  </si>
  <si>
    <t>Thomas city</t>
  </si>
  <si>
    <t>0261</t>
  </si>
  <si>
    <t>540261</t>
  </si>
  <si>
    <t>Thurmond town</t>
  </si>
  <si>
    <t>0050</t>
  </si>
  <si>
    <t>540050</t>
  </si>
  <si>
    <t>Triadelphia town</t>
  </si>
  <si>
    <t>0150</t>
  </si>
  <si>
    <t>540150</t>
  </si>
  <si>
    <t>Tunnelton town</t>
  </si>
  <si>
    <t>0137</t>
  </si>
  <si>
    <t>540137</t>
  </si>
  <si>
    <t>Union town</t>
  </si>
  <si>
    <t>0290</t>
  </si>
  <si>
    <t>540290</t>
  </si>
  <si>
    <t>Valley Grove village</t>
  </si>
  <si>
    <t>0151</t>
  </si>
  <si>
    <t>540151</t>
  </si>
  <si>
    <t>Vienna city</t>
  </si>
  <si>
    <t>0215</t>
  </si>
  <si>
    <t>540215</t>
  </si>
  <si>
    <t>War city</t>
  </si>
  <si>
    <t>0122</t>
  </si>
  <si>
    <t>540122</t>
  </si>
  <si>
    <t>Wardensville town</t>
  </si>
  <si>
    <t>0245</t>
  </si>
  <si>
    <t>540245</t>
  </si>
  <si>
    <t>Wayne town</t>
  </si>
  <si>
    <t>0231</t>
  </si>
  <si>
    <t>540231</t>
  </si>
  <si>
    <t>Weirton city</t>
  </si>
  <si>
    <t>BROOKE COUNTY/HANCOCK COUNTY</t>
  </si>
  <si>
    <t>0014</t>
  </si>
  <si>
    <t>540014</t>
  </si>
  <si>
    <t>Welch city</t>
  </si>
  <si>
    <t>0123</t>
  </si>
  <si>
    <t>540123</t>
  </si>
  <si>
    <t>Wellsburg city</t>
  </si>
  <si>
    <t>0015</t>
  </si>
  <si>
    <t>540015</t>
  </si>
  <si>
    <t>West Hamlin town</t>
  </si>
  <si>
    <t>0090</t>
  </si>
  <si>
    <t>540090</t>
  </si>
  <si>
    <t>West Liberty town</t>
  </si>
  <si>
    <t>0094</t>
  </si>
  <si>
    <t>540094</t>
  </si>
  <si>
    <t>West Logan town</t>
  </si>
  <si>
    <t>5539</t>
  </si>
  <si>
    <t>545539</t>
  </si>
  <si>
    <t>West Milford town</t>
  </si>
  <si>
    <t>0062</t>
  </si>
  <si>
    <t>540062</t>
  </si>
  <si>
    <t>Weston city</t>
  </si>
  <si>
    <t>0087</t>
  </si>
  <si>
    <t>540087</t>
  </si>
  <si>
    <t>Westover city</t>
  </si>
  <si>
    <t>0274</t>
  </si>
  <si>
    <t>540274</t>
  </si>
  <si>
    <t>West Union town</t>
  </si>
  <si>
    <t>DODDRIDGE COUNTY</t>
  </si>
  <si>
    <t>017</t>
  </si>
  <si>
    <t>0025</t>
  </si>
  <si>
    <t>540025</t>
  </si>
  <si>
    <t>Wheeling city</t>
  </si>
  <si>
    <t>0152</t>
  </si>
  <si>
    <t>540152</t>
  </si>
  <si>
    <t>White Hall town</t>
  </si>
  <si>
    <t>5556</t>
  </si>
  <si>
    <t>545556</t>
  </si>
  <si>
    <t>White Sulphur Springs city</t>
  </si>
  <si>
    <t>0045</t>
  </si>
  <si>
    <t>540045</t>
  </si>
  <si>
    <t>Whitesville town</t>
  </si>
  <si>
    <t>0229</t>
  </si>
  <si>
    <t>540229</t>
  </si>
  <si>
    <t>Williamson city</t>
  </si>
  <si>
    <t>0138</t>
  </si>
  <si>
    <t>540138</t>
  </si>
  <si>
    <t>Williamstown city</t>
  </si>
  <si>
    <t>0216</t>
  </si>
  <si>
    <t>540216</t>
  </si>
  <si>
    <t>Winfield town</t>
  </si>
  <si>
    <t>0271</t>
  </si>
  <si>
    <t>540271</t>
  </si>
  <si>
    <t>Womelsdorf (Coalton) town</t>
  </si>
  <si>
    <t>0176</t>
  </si>
  <si>
    <t>540176</t>
  </si>
  <si>
    <t>Worthington town</t>
  </si>
  <si>
    <t>0106</t>
  </si>
  <si>
    <t>540106</t>
  </si>
  <si>
    <t>Barbour</t>
  </si>
  <si>
    <t>0001</t>
  </si>
  <si>
    <t>540001</t>
  </si>
  <si>
    <t>Boone</t>
  </si>
  <si>
    <t>0007</t>
  </si>
  <si>
    <t>540007</t>
  </si>
  <si>
    <t>Braxton</t>
  </si>
  <si>
    <t>0009</t>
  </si>
  <si>
    <t>540009</t>
  </si>
  <si>
    <t>Brooke</t>
  </si>
  <si>
    <t>0011</t>
  </si>
  <si>
    <t>540011</t>
  </si>
  <si>
    <t>Cabell</t>
  </si>
  <si>
    <t>0016</t>
  </si>
  <si>
    <t>540016</t>
  </si>
  <si>
    <t>Calhoun</t>
  </si>
  <si>
    <t>0020</t>
  </si>
  <si>
    <t>540020</t>
  </si>
  <si>
    <t>Clay</t>
  </si>
  <si>
    <t>0022</t>
  </si>
  <si>
    <t>540022</t>
  </si>
  <si>
    <t>Doddridge</t>
  </si>
  <si>
    <t>0024</t>
  </si>
  <si>
    <t>540024</t>
  </si>
  <si>
    <t>Fayette</t>
  </si>
  <si>
    <t>0026</t>
  </si>
  <si>
    <t>540026</t>
  </si>
  <si>
    <t>Gilmer</t>
  </si>
  <si>
    <t>0035</t>
  </si>
  <si>
    <t>540035</t>
  </si>
  <si>
    <t>Grant</t>
  </si>
  <si>
    <t>0038</t>
  </si>
  <si>
    <t>540038</t>
  </si>
  <si>
    <t>Greenbrier</t>
  </si>
  <si>
    <t>0040</t>
  </si>
  <si>
    <t>540040</t>
  </si>
  <si>
    <t>Hancock</t>
  </si>
  <si>
    <t>0047</t>
  </si>
  <si>
    <t>540047</t>
  </si>
  <si>
    <t>Hardy</t>
  </si>
  <si>
    <t>0051</t>
  </si>
  <si>
    <t>540051</t>
  </si>
  <si>
    <t>Harrison</t>
  </si>
  <si>
    <t>0053</t>
  </si>
  <si>
    <t>540053</t>
  </si>
  <si>
    <t>Jackson</t>
  </si>
  <si>
    <t>0063</t>
  </si>
  <si>
    <t>540063</t>
  </si>
  <si>
    <t>Jefferson</t>
  </si>
  <si>
    <t>0065</t>
  </si>
  <si>
    <t>540065</t>
  </si>
  <si>
    <t>Kanawha</t>
  </si>
  <si>
    <t>0070</t>
  </si>
  <si>
    <t>540070</t>
  </si>
  <si>
    <t>Lewis</t>
  </si>
  <si>
    <t>0085</t>
  </si>
  <si>
    <t>540085</t>
  </si>
  <si>
    <t>Lincoln</t>
  </si>
  <si>
    <t>0088</t>
  </si>
  <si>
    <t>540088</t>
  </si>
  <si>
    <t>Marion</t>
  </si>
  <si>
    <t>0097</t>
  </si>
  <si>
    <t>540097</t>
  </si>
  <si>
    <t>Marshall</t>
  </si>
  <si>
    <t>0107</t>
  </si>
  <si>
    <t>540107</t>
  </si>
  <si>
    <t>Mason</t>
  </si>
  <si>
    <t>0112</t>
  </si>
  <si>
    <t>540112</t>
  </si>
  <si>
    <t>McDowell</t>
  </si>
  <si>
    <t>0114</t>
  </si>
  <si>
    <t>540114</t>
  </si>
  <si>
    <t>Mercer</t>
  </si>
  <si>
    <t>0124</t>
  </si>
  <si>
    <t>540124</t>
  </si>
  <si>
    <t>Mineral</t>
  </si>
  <si>
    <t>0129</t>
  </si>
  <si>
    <t>540129</t>
  </si>
  <si>
    <t>Mingo</t>
  </si>
  <si>
    <t>0133</t>
  </si>
  <si>
    <t>540133</t>
  </si>
  <si>
    <t>Monongalia</t>
  </si>
  <si>
    <t>0139</t>
  </si>
  <si>
    <t>540139</t>
  </si>
  <si>
    <t>Morgan</t>
  </si>
  <si>
    <t>0144</t>
  </si>
  <si>
    <t>540144</t>
  </si>
  <si>
    <t>Nicholas</t>
  </si>
  <si>
    <t>0146</t>
  </si>
  <si>
    <t>540146</t>
  </si>
  <si>
    <t>Ohio</t>
  </si>
  <si>
    <t>0149</t>
  </si>
  <si>
    <t>540149</t>
  </si>
  <si>
    <t>Pendleton</t>
  </si>
  <si>
    <t>0153</t>
  </si>
  <si>
    <t>540153</t>
  </si>
  <si>
    <t>Preston</t>
  </si>
  <si>
    <t>0160</t>
  </si>
  <si>
    <t>540160</t>
  </si>
  <si>
    <t>Putnam</t>
  </si>
  <si>
    <t>0164</t>
  </si>
  <si>
    <t>540164</t>
  </si>
  <si>
    <t>Raleigh</t>
  </si>
  <si>
    <t>0169</t>
  </si>
  <si>
    <t>540169</t>
  </si>
  <si>
    <t>Randolph</t>
  </si>
  <si>
    <t>0175</t>
  </si>
  <si>
    <t>540175</t>
  </si>
  <si>
    <t>Roane</t>
  </si>
  <si>
    <t>0183</t>
  </si>
  <si>
    <t>540183</t>
  </si>
  <si>
    <t>Summers</t>
  </si>
  <si>
    <t>0186</t>
  </si>
  <si>
    <t>540186</t>
  </si>
  <si>
    <t>Taylor</t>
  </si>
  <si>
    <t>0188</t>
  </si>
  <si>
    <t>540188</t>
  </si>
  <si>
    <t>Upshur</t>
  </si>
  <si>
    <t>0198</t>
  </si>
  <si>
    <t>540198</t>
  </si>
  <si>
    <t>Wayne</t>
  </si>
  <si>
    <t>0200</t>
  </si>
  <si>
    <t>540200</t>
  </si>
  <si>
    <t>Webster</t>
  </si>
  <si>
    <t>0203</t>
  </si>
  <si>
    <t>540203</t>
  </si>
  <si>
    <t>Wetzel</t>
  </si>
  <si>
    <t>0207</t>
  </si>
  <si>
    <t>540207</t>
  </si>
  <si>
    <t>Wirt</t>
  </si>
  <si>
    <t>0211</t>
  </si>
  <si>
    <t>540211</t>
  </si>
  <si>
    <t>Wood</t>
  </si>
  <si>
    <t>0213</t>
  </si>
  <si>
    <t>540213</t>
  </si>
  <si>
    <t>Wyoming</t>
  </si>
  <si>
    <t>0217</t>
  </si>
  <si>
    <t>540217</t>
  </si>
  <si>
    <t>Ritchie</t>
  </si>
  <si>
    <t>0224</t>
  </si>
  <si>
    <t>540224</t>
  </si>
  <si>
    <t>Pleasants</t>
  </si>
  <si>
    <t>0225</t>
  </si>
  <si>
    <t>540225</t>
  </si>
  <si>
    <t>Hampshire</t>
  </si>
  <si>
    <t>0226</t>
  </si>
  <si>
    <t>540226</t>
  </si>
  <si>
    <t>Tyler</t>
  </si>
  <si>
    <t>0277</t>
  </si>
  <si>
    <t>540277</t>
  </si>
  <si>
    <t>Monroe</t>
  </si>
  <si>
    <t>0278</t>
  </si>
  <si>
    <t>540278</t>
  </si>
  <si>
    <t>Berkeley</t>
  </si>
  <si>
    <t>0282</t>
  </si>
  <si>
    <t>540282</t>
  </si>
  <si>
    <t>Pocahontas</t>
  </si>
  <si>
    <t>0283</t>
  </si>
  <si>
    <t>540283</t>
  </si>
  <si>
    <t>Logan</t>
  </si>
  <si>
    <t>5536</t>
  </si>
  <si>
    <t>545536</t>
  </si>
  <si>
    <t>Tucker</t>
  </si>
  <si>
    <t>0191</t>
  </si>
  <si>
    <t>540191</t>
  </si>
  <si>
    <t>COMM_NO</t>
  </si>
  <si>
    <t>CO_FIPS</t>
  </si>
  <si>
    <t>COUNTY</t>
  </si>
  <si>
    <t>ST_FIPS</t>
  </si>
  <si>
    <r>
      <t xml:space="preserve">COUNTY: </t>
    </r>
    <r>
      <rPr>
        <sz val="11"/>
        <color theme="1"/>
        <rFont val="Calibri"/>
        <family val="2"/>
        <scheme val="minor"/>
      </rPr>
      <t>County where the community is located</t>
    </r>
  </si>
  <si>
    <r>
      <rPr>
        <b/>
        <sz val="11"/>
        <color theme="1"/>
        <rFont val="Calibri"/>
        <family val="2"/>
        <scheme val="minor"/>
      </rPr>
      <t>ST_FIPS:</t>
    </r>
    <r>
      <rPr>
        <sz val="11"/>
        <color theme="1"/>
        <rFont val="Calibri"/>
        <family val="2"/>
        <scheme val="minor"/>
      </rPr>
      <t xml:space="preserve"> State's code</t>
    </r>
  </si>
  <si>
    <r>
      <rPr>
        <b/>
        <sz val="11"/>
        <color theme="1"/>
        <rFont val="Calibri"/>
        <family val="2"/>
        <scheme val="minor"/>
      </rPr>
      <t xml:space="preserve">CO_FIPS: </t>
    </r>
    <r>
      <rPr>
        <sz val="11"/>
        <color theme="1"/>
        <rFont val="Calibri"/>
        <family val="2"/>
        <scheme val="minor"/>
      </rPr>
      <t>County's code</t>
    </r>
  </si>
  <si>
    <r>
      <rPr>
        <b/>
        <sz val="11"/>
        <color theme="1"/>
        <rFont val="Calibri"/>
        <family val="2"/>
        <scheme val="minor"/>
      </rPr>
      <t xml:space="preserve">COMM_NO: </t>
    </r>
    <r>
      <rPr>
        <sz val="11"/>
        <color theme="1"/>
        <rFont val="Calibri"/>
        <family val="2"/>
        <scheme val="minor"/>
      </rPr>
      <t>Community number</t>
    </r>
  </si>
  <si>
    <t>N/A</t>
  </si>
  <si>
    <t xml:space="preserve">Colors: </t>
  </si>
  <si>
    <t>Description of the fields:</t>
  </si>
  <si>
    <t>Note 1:</t>
  </si>
  <si>
    <t>Note 2:</t>
  </si>
  <si>
    <t>540014B</t>
  </si>
  <si>
    <t>540018C</t>
  </si>
  <si>
    <t>540029F</t>
  </si>
  <si>
    <t>540033F</t>
  </si>
  <si>
    <t>540041G</t>
  </si>
  <si>
    <t>540014H</t>
  </si>
  <si>
    <t>540029K</t>
  </si>
  <si>
    <t>540081K</t>
  </si>
  <si>
    <t>540033K</t>
  </si>
  <si>
    <t>540152M</t>
  </si>
  <si>
    <t>540041M</t>
  </si>
  <si>
    <t>540152O</t>
  </si>
  <si>
    <t>540081P</t>
  </si>
  <si>
    <t>540196T</t>
  </si>
  <si>
    <t>540018W</t>
  </si>
  <si>
    <t>540196W</t>
  </si>
  <si>
    <t>Alderson town**</t>
  </si>
  <si>
    <t>Huntington city**</t>
  </si>
  <si>
    <t>Montgomery city**</t>
  </si>
  <si>
    <t>Nitro city**</t>
  </si>
  <si>
    <t>Smithers city**</t>
  </si>
  <si>
    <t>Weirton city**</t>
  </si>
  <si>
    <t>Wheeling city**</t>
  </si>
  <si>
    <t>Paden City**</t>
  </si>
  <si>
    <t>Unincorporated</t>
  </si>
  <si>
    <t>Incorporated</t>
  </si>
  <si>
    <t>County</t>
  </si>
  <si>
    <t>-</t>
  </si>
  <si>
    <t>"The data we use to create estimates of new mobile homes come from the Manufactured Homes Survey (MHS). We calculate annual mobile home estimates by compiling monthly state shipment data from July of the previous year through June of the current year. For example, the July 1, 2022 mobile home estimates are based on mobile home shipment data from July 1, 2021 through June 30, 2022. We distribute the state-level mobile home estimates to each place within the state based on each place’s share of the state’s total mobile homes. To do so, we use information from the most recent ACS 5-year file on “type of structure” for housing units."</t>
  </si>
  <si>
    <t>"Manufactured homes must meet building standards defined by the Dept. of Housing and Urban Development (HUD) and are defined as a movable dwelling, 8 feet or more wide and 40 feet or more long, designed to be towed on its own chassis, with transportation gear integral to the unit when it leaves the factory, and without need of a permanent foundation. No building permit is required for a manufactured home."</t>
  </si>
  <si>
    <t>"The Manufactured Housing Survey (MHS) does not include data for modular homes."</t>
  </si>
  <si>
    <t xml:space="preserve">Links: </t>
  </si>
  <si>
    <t>https://www.census.gov/programs-surveys/mhs/about/faq.html#:~:text=of%20Housing%20and%20Urban%20Development,need%20of%20a%20permanent%20foundation</t>
  </si>
  <si>
    <t>* Census Bureau's methodology and definition of mobile homes (copied from the Census Bureau's web pages):</t>
  </si>
  <si>
    <t>Split</t>
  </si>
  <si>
    <t>FAYETTE COUNTY/KANAWHA COUNTY</t>
  </si>
  <si>
    <t>OHIO COUNTY/MARSHALL COUNTY</t>
  </si>
  <si>
    <t>Hillsboro town</t>
  </si>
  <si>
    <t>0288</t>
  </si>
  <si>
    <t>540288</t>
  </si>
  <si>
    <t>1600000US5437372</t>
  </si>
  <si>
    <t>Elk Garden town</t>
  </si>
  <si>
    <t>0091</t>
  </si>
  <si>
    <t>540091</t>
  </si>
  <si>
    <t>1600000US5424484</t>
  </si>
  <si>
    <t>Hedgesville town</t>
  </si>
  <si>
    <t>5550</t>
  </si>
  <si>
    <t>545550</t>
  </si>
  <si>
    <t>1600000US5436220</t>
  </si>
  <si>
    <t>Windsor Heights village</t>
  </si>
  <si>
    <t>0084</t>
  </si>
  <si>
    <t>540084</t>
  </si>
  <si>
    <t>1600000US5487892</t>
  </si>
  <si>
    <r>
      <rPr>
        <b/>
        <sz val="11"/>
        <color theme="1"/>
        <rFont val="Calibri"/>
        <family val="2"/>
        <scheme val="minor"/>
      </rPr>
      <t>GEO_ID:</t>
    </r>
    <r>
      <rPr>
        <sz val="11"/>
        <color theme="1"/>
        <rFont val="Calibri"/>
        <family val="2"/>
        <scheme val="minor"/>
      </rPr>
      <t xml:space="preserve"> Detailed Geographic ID (Census ID2) for incorporated communities and counties</t>
    </r>
  </si>
  <si>
    <r>
      <t xml:space="preserve">Calculated as: </t>
    </r>
    <r>
      <rPr>
        <b/>
        <sz val="11"/>
        <color theme="1"/>
        <rFont val="Calibri"/>
        <family val="2"/>
        <scheme val="minor"/>
      </rPr>
      <t>(</t>
    </r>
    <r>
      <rPr>
        <sz val="11"/>
        <color theme="1"/>
        <rFont val="Calibri"/>
        <family val="2"/>
        <scheme val="minor"/>
      </rPr>
      <t xml:space="preserve">Population 2020 </t>
    </r>
    <r>
      <rPr>
        <b/>
        <sz val="11"/>
        <color theme="1"/>
        <rFont val="Calibri"/>
        <family val="2"/>
        <scheme val="minor"/>
      </rPr>
      <t>-</t>
    </r>
    <r>
      <rPr>
        <sz val="11"/>
        <color theme="1"/>
        <rFont val="Calibri"/>
        <family val="2"/>
        <scheme val="minor"/>
      </rPr>
      <t xml:space="preserve"> Population 2010</t>
    </r>
    <r>
      <rPr>
        <b/>
        <sz val="11"/>
        <color theme="1"/>
        <rFont val="Calibri"/>
        <family val="2"/>
        <scheme val="minor"/>
      </rPr>
      <t>)/(</t>
    </r>
    <r>
      <rPr>
        <sz val="11"/>
        <color theme="1"/>
        <rFont val="Calibri"/>
        <family val="2"/>
        <scheme val="minor"/>
      </rPr>
      <t>Population 2010</t>
    </r>
    <r>
      <rPr>
        <b/>
        <sz val="11"/>
        <color theme="1"/>
        <rFont val="Calibri"/>
        <family val="2"/>
        <scheme val="minor"/>
      </rPr>
      <t>)*</t>
    </r>
    <r>
      <rPr>
        <sz val="11"/>
        <color theme="1"/>
        <rFont val="Calibri"/>
        <family val="2"/>
        <scheme val="minor"/>
      </rPr>
      <t>100</t>
    </r>
  </si>
  <si>
    <t>No need to calculation, ready in the downloaded census data.</t>
  </si>
  <si>
    <r>
      <t xml:space="preserve">Calculated as: </t>
    </r>
    <r>
      <rPr>
        <b/>
        <sz val="11"/>
        <color theme="1"/>
        <rFont val="Calibri"/>
        <family val="2"/>
        <scheme val="minor"/>
      </rPr>
      <t>(</t>
    </r>
    <r>
      <rPr>
        <sz val="11"/>
        <color theme="1"/>
        <rFont val="Calibri"/>
        <family val="2"/>
        <scheme val="minor"/>
      </rPr>
      <t>Number of mobile homes</t>
    </r>
    <r>
      <rPr>
        <b/>
        <sz val="11"/>
        <color theme="1"/>
        <rFont val="Calibri"/>
        <family val="2"/>
        <scheme val="minor"/>
      </rPr>
      <t>)/(</t>
    </r>
    <r>
      <rPr>
        <sz val="11"/>
        <color theme="1"/>
        <rFont val="Calibri"/>
        <family val="2"/>
        <scheme val="minor"/>
      </rPr>
      <t>Total number of housing units</t>
    </r>
    <r>
      <rPr>
        <b/>
        <sz val="11"/>
        <color theme="1"/>
        <rFont val="Calibri"/>
        <family val="2"/>
        <scheme val="minor"/>
      </rPr>
      <t>)*</t>
    </r>
    <r>
      <rPr>
        <sz val="11"/>
        <color theme="1"/>
        <rFont val="Calibri"/>
        <family val="2"/>
        <scheme val="minor"/>
      </rPr>
      <t>100</t>
    </r>
  </si>
  <si>
    <r>
      <t xml:space="preserve">Calculated as: </t>
    </r>
    <r>
      <rPr>
        <b/>
        <sz val="11"/>
        <color theme="1"/>
        <rFont val="Calibri"/>
        <family val="2"/>
        <scheme val="minor"/>
      </rPr>
      <t>(</t>
    </r>
    <r>
      <rPr>
        <sz val="11"/>
        <color theme="1"/>
        <rFont val="Calibri"/>
        <family val="2"/>
        <scheme val="minor"/>
      </rPr>
      <t>Number of households below poverty level in the past 12 months</t>
    </r>
    <r>
      <rPr>
        <b/>
        <sz val="11"/>
        <color theme="1"/>
        <rFont val="Calibri"/>
        <family val="2"/>
        <scheme val="minor"/>
      </rPr>
      <t>)/(</t>
    </r>
    <r>
      <rPr>
        <sz val="11"/>
        <color theme="1"/>
        <rFont val="Calibri"/>
        <family val="2"/>
        <scheme val="minor"/>
      </rPr>
      <t>Total Number of Households</t>
    </r>
    <r>
      <rPr>
        <b/>
        <sz val="11"/>
        <color theme="1"/>
        <rFont val="Calibri"/>
        <family val="2"/>
        <scheme val="minor"/>
      </rPr>
      <t>)*</t>
    </r>
    <r>
      <rPr>
        <sz val="11"/>
        <color theme="1"/>
        <rFont val="Calibri"/>
        <family val="2"/>
        <scheme val="minor"/>
      </rPr>
      <t>100</t>
    </r>
  </si>
  <si>
    <r>
      <t xml:space="preserve">Calculated as: </t>
    </r>
    <r>
      <rPr>
        <b/>
        <sz val="11"/>
        <color theme="1"/>
        <rFont val="Calibri"/>
        <family val="2"/>
        <scheme val="minor"/>
      </rPr>
      <t>(</t>
    </r>
    <r>
      <rPr>
        <sz val="11"/>
        <color theme="1"/>
        <rFont val="Calibri"/>
        <family val="2"/>
        <scheme val="minor"/>
      </rPr>
      <t>Number of families with no workers in the past 12 months</t>
    </r>
    <r>
      <rPr>
        <b/>
        <sz val="11"/>
        <color theme="1"/>
        <rFont val="Calibri"/>
        <family val="2"/>
        <scheme val="minor"/>
      </rPr>
      <t>)/(</t>
    </r>
    <r>
      <rPr>
        <sz val="11"/>
        <color theme="1"/>
        <rFont val="Calibri"/>
        <family val="2"/>
        <scheme val="minor"/>
      </rPr>
      <t>Total Number of Families</t>
    </r>
    <r>
      <rPr>
        <b/>
        <sz val="11"/>
        <color theme="1"/>
        <rFont val="Calibri"/>
        <family val="2"/>
        <scheme val="minor"/>
      </rPr>
      <t>)*</t>
    </r>
    <r>
      <rPr>
        <sz val="11"/>
        <color theme="1"/>
        <rFont val="Calibri"/>
        <family val="2"/>
        <scheme val="minor"/>
      </rPr>
      <t>100</t>
    </r>
  </si>
  <si>
    <r>
      <t xml:space="preserve">Calculated as: </t>
    </r>
    <r>
      <rPr>
        <b/>
        <sz val="11"/>
        <color theme="1"/>
        <rFont val="Calibri"/>
        <family val="2"/>
        <scheme val="minor"/>
      </rPr>
      <t>(</t>
    </r>
    <r>
      <rPr>
        <sz val="11"/>
        <color theme="1"/>
        <rFont val="Calibri"/>
        <family val="2"/>
        <scheme val="minor"/>
      </rPr>
      <t xml:space="preserve">Population under 5 years </t>
    </r>
    <r>
      <rPr>
        <b/>
        <sz val="11"/>
        <color theme="1"/>
        <rFont val="Calibri"/>
        <family val="2"/>
        <scheme val="minor"/>
      </rPr>
      <t>+</t>
    </r>
    <r>
      <rPr>
        <sz val="11"/>
        <color theme="1"/>
        <rFont val="Calibri"/>
        <family val="2"/>
        <scheme val="minor"/>
      </rPr>
      <t xml:space="preserve"> Population 5 to 9 years </t>
    </r>
    <r>
      <rPr>
        <b/>
        <sz val="11"/>
        <color theme="1"/>
        <rFont val="Calibri"/>
        <family val="2"/>
        <scheme val="minor"/>
      </rPr>
      <t>+</t>
    </r>
    <r>
      <rPr>
        <sz val="11"/>
        <color theme="1"/>
        <rFont val="Calibri"/>
        <family val="2"/>
        <scheme val="minor"/>
      </rPr>
      <t xml:space="preserve"> Population 10 to 14 years </t>
    </r>
    <r>
      <rPr>
        <b/>
        <sz val="11"/>
        <color theme="1"/>
        <rFont val="Calibri"/>
        <family val="2"/>
        <scheme val="minor"/>
      </rPr>
      <t>+</t>
    </r>
    <r>
      <rPr>
        <sz val="11"/>
        <color theme="1"/>
        <rFont val="Calibri"/>
        <family val="2"/>
        <scheme val="minor"/>
      </rPr>
      <t xml:space="preserve"> Population 65 years and over</t>
    </r>
    <r>
      <rPr>
        <b/>
        <sz val="11"/>
        <color theme="1"/>
        <rFont val="Calibri"/>
        <family val="2"/>
        <scheme val="minor"/>
      </rPr>
      <t>)/(</t>
    </r>
    <r>
      <rPr>
        <sz val="11"/>
        <color theme="1"/>
        <rFont val="Calibri"/>
        <family val="2"/>
        <scheme val="minor"/>
      </rPr>
      <t>Total Population</t>
    </r>
    <r>
      <rPr>
        <b/>
        <sz val="11"/>
        <color theme="1"/>
        <rFont val="Calibri"/>
        <family val="2"/>
        <scheme val="minor"/>
      </rPr>
      <t>)*</t>
    </r>
    <r>
      <rPr>
        <sz val="11"/>
        <color theme="1"/>
        <rFont val="Calibri"/>
        <family val="2"/>
        <scheme val="minor"/>
      </rPr>
      <t>100</t>
    </r>
  </si>
  <si>
    <r>
      <t xml:space="preserve">Calculated as: </t>
    </r>
    <r>
      <rPr>
        <b/>
        <sz val="11"/>
        <color theme="1"/>
        <rFont val="Calibri"/>
        <family val="2"/>
        <scheme val="minor"/>
      </rPr>
      <t>(</t>
    </r>
    <r>
      <rPr>
        <sz val="11"/>
        <color theme="1"/>
        <rFont val="Calibri"/>
        <family val="2"/>
        <scheme val="minor"/>
      </rPr>
      <t xml:space="preserve">Disabled civilian noninstitutionalized population aged under 5 years </t>
    </r>
    <r>
      <rPr>
        <b/>
        <sz val="11"/>
        <color theme="1"/>
        <rFont val="Calibri"/>
        <family val="2"/>
        <scheme val="minor"/>
      </rPr>
      <t>+</t>
    </r>
    <r>
      <rPr>
        <sz val="11"/>
        <color theme="1"/>
        <rFont val="Calibri"/>
        <family val="2"/>
        <scheme val="minor"/>
      </rPr>
      <t xml:space="preserve"> Disabled civilian noninstitutionalized population aged 5 to 17 years </t>
    </r>
    <r>
      <rPr>
        <b/>
        <sz val="11"/>
        <color theme="1"/>
        <rFont val="Calibri"/>
        <family val="2"/>
        <scheme val="minor"/>
      </rPr>
      <t>+</t>
    </r>
    <r>
      <rPr>
        <sz val="11"/>
        <color theme="1"/>
        <rFont val="Calibri"/>
        <family val="2"/>
        <scheme val="minor"/>
      </rPr>
      <t xml:space="preserve">  Disabled civilian noninstitutionalized population aged 18 to 34 years </t>
    </r>
    <r>
      <rPr>
        <b/>
        <sz val="11"/>
        <color theme="1"/>
        <rFont val="Calibri"/>
        <family val="2"/>
        <scheme val="minor"/>
      </rPr>
      <t>+</t>
    </r>
    <r>
      <rPr>
        <sz val="11"/>
        <color theme="1"/>
        <rFont val="Calibri"/>
        <family val="2"/>
        <scheme val="minor"/>
      </rPr>
      <t xml:space="preserve"> Disabled civilian noninstitutionalized population aged 35 to 64 years </t>
    </r>
    <r>
      <rPr>
        <b/>
        <sz val="11"/>
        <color theme="1"/>
        <rFont val="Calibri"/>
        <family val="2"/>
        <scheme val="minor"/>
      </rPr>
      <t>+</t>
    </r>
    <r>
      <rPr>
        <sz val="11"/>
        <color theme="1"/>
        <rFont val="Calibri"/>
        <family val="2"/>
        <scheme val="minor"/>
      </rPr>
      <t xml:space="preserve"> Disabled civilian noninstitutionalized population aged 65 to 74 years </t>
    </r>
    <r>
      <rPr>
        <b/>
        <sz val="11"/>
        <color theme="1"/>
        <rFont val="Calibri"/>
        <family val="2"/>
        <scheme val="minor"/>
      </rPr>
      <t>+</t>
    </r>
    <r>
      <rPr>
        <sz val="11"/>
        <color theme="1"/>
        <rFont val="Calibri"/>
        <family val="2"/>
        <scheme val="minor"/>
      </rPr>
      <t xml:space="preserve"> Disabled civilian noninstitutionalized population aged 75 years and over</t>
    </r>
    <r>
      <rPr>
        <b/>
        <sz val="11"/>
        <color theme="1"/>
        <rFont val="Calibri"/>
        <family val="2"/>
        <scheme val="minor"/>
      </rPr>
      <t>)/(</t>
    </r>
    <r>
      <rPr>
        <sz val="11"/>
        <color theme="1"/>
        <rFont val="Calibri"/>
        <family val="2"/>
        <scheme val="minor"/>
      </rPr>
      <t>Total civilian noninstitutionalized population</t>
    </r>
    <r>
      <rPr>
        <b/>
        <sz val="11"/>
        <color theme="1"/>
        <rFont val="Calibri"/>
        <family val="2"/>
        <scheme val="minor"/>
      </rPr>
      <t>)</t>
    </r>
    <r>
      <rPr>
        <sz val="11"/>
        <color theme="1"/>
        <rFont val="Calibri"/>
        <family val="2"/>
        <scheme val="minor"/>
      </rPr>
      <t>*100</t>
    </r>
  </si>
  <si>
    <r>
      <t xml:space="preserve">Calculated as: </t>
    </r>
    <r>
      <rPr>
        <b/>
        <sz val="11"/>
        <color theme="1"/>
        <rFont val="Calibri"/>
        <family val="2"/>
        <scheme val="minor"/>
      </rPr>
      <t>(</t>
    </r>
    <r>
      <rPr>
        <sz val="11"/>
        <color theme="1"/>
        <rFont val="Calibri"/>
        <family val="2"/>
        <scheme val="minor"/>
      </rPr>
      <t xml:space="preserve">Population 25 years and over with education less than 9th grade </t>
    </r>
    <r>
      <rPr>
        <b/>
        <sz val="11"/>
        <color theme="1"/>
        <rFont val="Calibri"/>
        <family val="2"/>
        <scheme val="minor"/>
      </rPr>
      <t>+</t>
    </r>
    <r>
      <rPr>
        <sz val="11"/>
        <color theme="1"/>
        <rFont val="Calibri"/>
        <family val="2"/>
        <scheme val="minor"/>
      </rPr>
      <t xml:space="preserve"> Population 25 years and over with education of 9th to 12th grade but with no diploma</t>
    </r>
    <r>
      <rPr>
        <b/>
        <sz val="11"/>
        <color theme="1"/>
        <rFont val="Calibri"/>
        <family val="2"/>
        <scheme val="minor"/>
      </rPr>
      <t>)/(</t>
    </r>
    <r>
      <rPr>
        <sz val="11"/>
        <color theme="1"/>
        <rFont val="Calibri"/>
        <family val="2"/>
        <scheme val="minor"/>
      </rPr>
      <t>Total population 25 years and over</t>
    </r>
    <r>
      <rPr>
        <b/>
        <sz val="11"/>
        <color theme="1"/>
        <rFont val="Calibri"/>
        <family val="2"/>
        <scheme val="minor"/>
      </rPr>
      <t>)*</t>
    </r>
    <r>
      <rPr>
        <sz val="11"/>
        <color theme="1"/>
        <rFont val="Calibri"/>
        <family val="2"/>
        <scheme val="minor"/>
      </rPr>
      <t>100</t>
    </r>
  </si>
  <si>
    <t xml:space="preserve">Data sources: </t>
  </si>
  <si>
    <t>Census Bureau’s American Community Survey (ACS) 5-year estimate of 2021, downloaded from https://data.census.gov/advanced</t>
  </si>
  <si>
    <t>https://www2.census.gov/programs-surveys/popest/technical-documentation/methodology/2020-2022/2022-hu-meth.pdf#page=3</t>
  </si>
  <si>
    <t xml:space="preserve">Calculations for Regions: </t>
  </si>
  <si>
    <t>Scores Legend:</t>
  </si>
  <si>
    <t>80 to 100</t>
  </si>
  <si>
    <t>Very High</t>
  </si>
  <si>
    <t>60 to 79.9</t>
  </si>
  <si>
    <t>Relatively High</t>
  </si>
  <si>
    <t>40 to 59.9</t>
  </si>
  <si>
    <t>Moderate</t>
  </si>
  <si>
    <t>20 to 39.9</t>
  </si>
  <si>
    <t>Relatively Low</t>
  </si>
  <si>
    <t>0 to 19.9</t>
  </si>
  <si>
    <t>Very Low</t>
  </si>
  <si>
    <t>Distressed</t>
  </si>
  <si>
    <t>Transitional</t>
  </si>
  <si>
    <t>Competitive</t>
  </si>
  <si>
    <t>At-Risk</t>
  </si>
  <si>
    <t>High</t>
  </si>
  <si>
    <t>Medium-High</t>
  </si>
  <si>
    <t>Low-Medium</t>
  </si>
  <si>
    <t>Low</t>
  </si>
  <si>
    <t>3 tracts</t>
  </si>
  <si>
    <t>2 tracts</t>
  </si>
  <si>
    <t>1 tract</t>
  </si>
  <si>
    <t>ARC National County-level</t>
  </si>
  <si>
    <t>SVI_CDC State</t>
  </si>
  <si>
    <t>BRIC 2020 State County-level</t>
  </si>
  <si>
    <t>TYPE</t>
  </si>
  <si>
    <t>NAME</t>
  </si>
  <si>
    <t>INDEX_SC</t>
  </si>
  <si>
    <t>NO_RANK</t>
  </si>
  <si>
    <t>Belington</t>
  </si>
  <si>
    <t>Junior</t>
  </si>
  <si>
    <t>Hedgesville</t>
  </si>
  <si>
    <t>Danville</t>
  </si>
  <si>
    <t>Sylvester</t>
  </si>
  <si>
    <t>Whitesville</t>
  </si>
  <si>
    <t>Burnsville</t>
  </si>
  <si>
    <t>Flatwoods</t>
  </si>
  <si>
    <t>Gassaway</t>
  </si>
  <si>
    <t>Sutton</t>
  </si>
  <si>
    <t>Bethany</t>
  </si>
  <si>
    <t>Milton</t>
  </si>
  <si>
    <t>Grantsville</t>
  </si>
  <si>
    <t>West Union</t>
  </si>
  <si>
    <t>Ansted</t>
  </si>
  <si>
    <t>Fayetteville</t>
  </si>
  <si>
    <t>Gauley Bridge</t>
  </si>
  <si>
    <t>Meadow Bridge</t>
  </si>
  <si>
    <t>Pax</t>
  </si>
  <si>
    <t>Thurmond</t>
  </si>
  <si>
    <t>Glenville</t>
  </si>
  <si>
    <t>Sand Fork</t>
  </si>
  <si>
    <t>Bayard</t>
  </si>
  <si>
    <t>Quinwood</t>
  </si>
  <si>
    <t>Rainelle</t>
  </si>
  <si>
    <t>Rupert</t>
  </si>
  <si>
    <t>Capon Bridge</t>
  </si>
  <si>
    <t>Moorefield</t>
  </si>
  <si>
    <t>Wardensville</t>
  </si>
  <si>
    <t>Anmoore</t>
  </si>
  <si>
    <t>Lost Creek</t>
  </si>
  <si>
    <t>Lumberport</t>
  </si>
  <si>
    <t>Nutter Fort</t>
  </si>
  <si>
    <t>West Milford</t>
  </si>
  <si>
    <t>Bolivar</t>
  </si>
  <si>
    <t>Harpers Ferry</t>
  </si>
  <si>
    <t>Shepherdstown</t>
  </si>
  <si>
    <t>Belle</t>
  </si>
  <si>
    <t>Cedar Grove</t>
  </si>
  <si>
    <t>Chesapeake</t>
  </si>
  <si>
    <t>Clendenin</t>
  </si>
  <si>
    <t>East Bank</t>
  </si>
  <si>
    <t>Glasgow</t>
  </si>
  <si>
    <t>Handley</t>
  </si>
  <si>
    <t>Pratt</t>
  </si>
  <si>
    <t>Jane Lew</t>
  </si>
  <si>
    <t>Hamlin</t>
  </si>
  <si>
    <t>West Hamlin</t>
  </si>
  <si>
    <t>Chapmanville</t>
  </si>
  <si>
    <t>Man</t>
  </si>
  <si>
    <t>Mitchell Heights</t>
  </si>
  <si>
    <t>West Logan</t>
  </si>
  <si>
    <t>Barrackville</t>
  </si>
  <si>
    <t>Fairview</t>
  </si>
  <si>
    <t>Farmington</t>
  </si>
  <si>
    <t>Monongah</t>
  </si>
  <si>
    <t>Rivesville</t>
  </si>
  <si>
    <t>White Hall</t>
  </si>
  <si>
    <t>Worthington</t>
  </si>
  <si>
    <t>Leon</t>
  </si>
  <si>
    <t>New Haven</t>
  </si>
  <si>
    <t>Anawalt</t>
  </si>
  <si>
    <t>Bradshaw</t>
  </si>
  <si>
    <t>Davy</t>
  </si>
  <si>
    <t>Iaeger</t>
  </si>
  <si>
    <t>Kimball</t>
  </si>
  <si>
    <t>Northfork</t>
  </si>
  <si>
    <t>Athens</t>
  </si>
  <si>
    <t>Bramwell</t>
  </si>
  <si>
    <t>Oakvale</t>
  </si>
  <si>
    <t>Carpendale</t>
  </si>
  <si>
    <t>Elk Garden</t>
  </si>
  <si>
    <t>Piedmont</t>
  </si>
  <si>
    <t>Ridgeley</t>
  </si>
  <si>
    <t>Delbarton</t>
  </si>
  <si>
    <t>Gilbert</t>
  </si>
  <si>
    <t>Kermit</t>
  </si>
  <si>
    <t>Matewan</t>
  </si>
  <si>
    <t>Blacksville</t>
  </si>
  <si>
    <t>Granville</t>
  </si>
  <si>
    <t>Star City</t>
  </si>
  <si>
    <t>Peterstown</t>
  </si>
  <si>
    <t>Union</t>
  </si>
  <si>
    <t>Bath (Berkeley Springs)</t>
  </si>
  <si>
    <t>Paw Paw</t>
  </si>
  <si>
    <t>Triadelphia</t>
  </si>
  <si>
    <t>West Liberty</t>
  </si>
  <si>
    <t>Franklin</t>
  </si>
  <si>
    <t>Durbin</t>
  </si>
  <si>
    <t>Hillsboro</t>
  </si>
  <si>
    <t>Marlinton</t>
  </si>
  <si>
    <t>Albright</t>
  </si>
  <si>
    <t>Brandonville</t>
  </si>
  <si>
    <t>Bruceton Mills</t>
  </si>
  <si>
    <t>Masontown</t>
  </si>
  <si>
    <t>Newburg</t>
  </si>
  <si>
    <t>Reedsville</t>
  </si>
  <si>
    <t>Rowlesburg</t>
  </si>
  <si>
    <t>Terra Alta</t>
  </si>
  <si>
    <t>Tunnelton</t>
  </si>
  <si>
    <t>Bancroft</t>
  </si>
  <si>
    <t>Buffalo</t>
  </si>
  <si>
    <t>Eleanor</t>
  </si>
  <si>
    <t>Poca</t>
  </si>
  <si>
    <t>Winfield</t>
  </si>
  <si>
    <t>Lester</t>
  </si>
  <si>
    <t>Mabscott</t>
  </si>
  <si>
    <t>Sophia</t>
  </si>
  <si>
    <t>Beverly</t>
  </si>
  <si>
    <t>Harman</t>
  </si>
  <si>
    <t>Huttonsville</t>
  </si>
  <si>
    <t>Mill Creek</t>
  </si>
  <si>
    <t>Montrose</t>
  </si>
  <si>
    <t>Womelsdorf (Coalton)</t>
  </si>
  <si>
    <t>Auburn</t>
  </si>
  <si>
    <t>Cairo</t>
  </si>
  <si>
    <t>Ellenboro</t>
  </si>
  <si>
    <t>Harrisville</t>
  </si>
  <si>
    <t>Pullman</t>
  </si>
  <si>
    <t>Reedy</t>
  </si>
  <si>
    <t>Flemington</t>
  </si>
  <si>
    <t>Davis</t>
  </si>
  <si>
    <t>Hambleton</t>
  </si>
  <si>
    <t>Hendricks</t>
  </si>
  <si>
    <t>Friendly</t>
  </si>
  <si>
    <t>Middlebourne</t>
  </si>
  <si>
    <t>Fort Gay</t>
  </si>
  <si>
    <t>Addison (Webster Springs)</t>
  </si>
  <si>
    <t>Camden-on-Gauley</t>
  </si>
  <si>
    <t>Cowen</t>
  </si>
  <si>
    <t>Hundred</t>
  </si>
  <si>
    <t>Pine Grove</t>
  </si>
  <si>
    <t>Smithfield</t>
  </si>
  <si>
    <t>Elizabeth</t>
  </si>
  <si>
    <t>North Hills</t>
  </si>
  <si>
    <t>Oceana</t>
  </si>
  <si>
    <t>Pineville</t>
  </si>
  <si>
    <t>Alderson**</t>
  </si>
  <si>
    <t>Philippi</t>
  </si>
  <si>
    <t>Martinsburg</t>
  </si>
  <si>
    <t>Madison</t>
  </si>
  <si>
    <t>Follansbee</t>
  </si>
  <si>
    <t>Wellsburg</t>
  </si>
  <si>
    <t>Mount Hope</t>
  </si>
  <si>
    <t>Oak Hill</t>
  </si>
  <si>
    <t>Petersburg</t>
  </si>
  <si>
    <t>Lewisburg</t>
  </si>
  <si>
    <t>Ronceverte</t>
  </si>
  <si>
    <t>White Sulphur Springs</t>
  </si>
  <si>
    <t>Romney</t>
  </si>
  <si>
    <t>Chester</t>
  </si>
  <si>
    <t>New Cumberland</t>
  </si>
  <si>
    <t>Bridgeport</t>
  </si>
  <si>
    <t>Clarksburg</t>
  </si>
  <si>
    <t>Salem</t>
  </si>
  <si>
    <t>Shinnston</t>
  </si>
  <si>
    <t>Stonewood</t>
  </si>
  <si>
    <t>Ravenswood</t>
  </si>
  <si>
    <t>Ripley</t>
  </si>
  <si>
    <t>Charles Town</t>
  </si>
  <si>
    <t>Charleston</t>
  </si>
  <si>
    <t>Dunbar</t>
  </si>
  <si>
    <t>Marmet</t>
  </si>
  <si>
    <t>South Charleston</t>
  </si>
  <si>
    <t>St. Albans</t>
  </si>
  <si>
    <t>Weston</t>
  </si>
  <si>
    <t>Fairmont</t>
  </si>
  <si>
    <t>Mannington</t>
  </si>
  <si>
    <t>Pleasant Valley</t>
  </si>
  <si>
    <t>Benwood</t>
  </si>
  <si>
    <t>Cameron</t>
  </si>
  <si>
    <t>Glen Dale</t>
  </si>
  <si>
    <t>McMechen</t>
  </si>
  <si>
    <t>Moundsville</t>
  </si>
  <si>
    <t>Hartford</t>
  </si>
  <si>
    <t>Point Pleasant</t>
  </si>
  <si>
    <t>Gary</t>
  </si>
  <si>
    <t>Keystone</t>
  </si>
  <si>
    <t>War</t>
  </si>
  <si>
    <t>Welch</t>
  </si>
  <si>
    <t>Bluefield</t>
  </si>
  <si>
    <t>Princeton</t>
  </si>
  <si>
    <t>Keyser</t>
  </si>
  <si>
    <t>Williamson</t>
  </si>
  <si>
    <t>Morgantown</t>
  </si>
  <si>
    <t>Westover</t>
  </si>
  <si>
    <t>Richwood</t>
  </si>
  <si>
    <t>Summersville</t>
  </si>
  <si>
    <t>Belmont</t>
  </si>
  <si>
    <t>Kingwood</t>
  </si>
  <si>
    <t>Hurricane</t>
  </si>
  <si>
    <t>Beckley</t>
  </si>
  <si>
    <t>Elkins</t>
  </si>
  <si>
    <t>Pennsboro</t>
  </si>
  <si>
    <t>Spencer</t>
  </si>
  <si>
    <t>Hinton</t>
  </si>
  <si>
    <t>Grafton</t>
  </si>
  <si>
    <t>Parsons</t>
  </si>
  <si>
    <t>Thomas</t>
  </si>
  <si>
    <t>Sistersville</t>
  </si>
  <si>
    <t>Buckhannon</t>
  </si>
  <si>
    <t>Ceredo</t>
  </si>
  <si>
    <t>Kenova</t>
  </si>
  <si>
    <t>New Martinsville</t>
  </si>
  <si>
    <t>Parkersburg</t>
  </si>
  <si>
    <t>Vienna</t>
  </si>
  <si>
    <t>Williamstown</t>
  </si>
  <si>
    <t>Mullens</t>
  </si>
  <si>
    <t>Huntington**</t>
  </si>
  <si>
    <t>Montgomery**</t>
  </si>
  <si>
    <t>Nitro**</t>
  </si>
  <si>
    <t>Smithers**</t>
  </si>
  <si>
    <t>Weirton**</t>
  </si>
  <si>
    <t>Wheeling**</t>
  </si>
  <si>
    <t>Beech Bottom</t>
  </si>
  <si>
    <t>Windsor Heights</t>
  </si>
  <si>
    <t>Barboursville</t>
  </si>
  <si>
    <t>Bethlehem</t>
  </si>
  <si>
    <t>Clearview</t>
  </si>
  <si>
    <t>Valley Grove</t>
  </si>
  <si>
    <t>Barbour County*</t>
  </si>
  <si>
    <t>Berkeley County*</t>
  </si>
  <si>
    <t>Boone County*</t>
  </si>
  <si>
    <t>Braxton County*</t>
  </si>
  <si>
    <t>Brooke County*</t>
  </si>
  <si>
    <t>Cabell County*</t>
  </si>
  <si>
    <t>Calhoun County*</t>
  </si>
  <si>
    <t>Clay County*</t>
  </si>
  <si>
    <t>Doddridge County*</t>
  </si>
  <si>
    <t>Fayette County*</t>
  </si>
  <si>
    <t>Gilmer County*</t>
  </si>
  <si>
    <t>Grant County*</t>
  </si>
  <si>
    <t>Greenbrier County*</t>
  </si>
  <si>
    <t>Hampshire County*</t>
  </si>
  <si>
    <t>Hancock County*</t>
  </si>
  <si>
    <t>Hardy County*</t>
  </si>
  <si>
    <t>Harrison County*</t>
  </si>
  <si>
    <t>Jackson County*</t>
  </si>
  <si>
    <t>Jefferson County*</t>
  </si>
  <si>
    <t>Kanawha County*</t>
  </si>
  <si>
    <t>Lewis County*</t>
  </si>
  <si>
    <t>Lincoln County*</t>
  </si>
  <si>
    <t>Logan County*</t>
  </si>
  <si>
    <t>Marion County*</t>
  </si>
  <si>
    <t>Marshall County*</t>
  </si>
  <si>
    <t>Mason County*</t>
  </si>
  <si>
    <t>McDowell County*</t>
  </si>
  <si>
    <t>Mercer County*</t>
  </si>
  <si>
    <t>Mineral County*</t>
  </si>
  <si>
    <t>Mingo County*</t>
  </si>
  <si>
    <t>Monongalia County*</t>
  </si>
  <si>
    <t>Monroe County*</t>
  </si>
  <si>
    <t>Morgan County*</t>
  </si>
  <si>
    <t>Nicholas County*</t>
  </si>
  <si>
    <t>Ohio County*</t>
  </si>
  <si>
    <t>Pendleton County*</t>
  </si>
  <si>
    <t>Pleasants County*</t>
  </si>
  <si>
    <t>Pocahontas County*</t>
  </si>
  <si>
    <t>Preston County*</t>
  </si>
  <si>
    <t>Putnam County*</t>
  </si>
  <si>
    <t>Raleigh County*</t>
  </si>
  <si>
    <t>Randolph County*</t>
  </si>
  <si>
    <t>Ritchie County*</t>
  </si>
  <si>
    <t>Roane County*</t>
  </si>
  <si>
    <t>Summers County*</t>
  </si>
  <si>
    <t>Taylor County*</t>
  </si>
  <si>
    <t>Tucker County*</t>
  </si>
  <si>
    <t>Tyler County*</t>
  </si>
  <si>
    <t>Upshur County*</t>
  </si>
  <si>
    <t>Wayne County*</t>
  </si>
  <si>
    <t>Webster County*</t>
  </si>
  <si>
    <t>Wetzel County*</t>
  </si>
  <si>
    <t>Wirt County*</t>
  </si>
  <si>
    <t>Wood County*</t>
  </si>
  <si>
    <t>Wyoming County*</t>
  </si>
  <si>
    <t>Ranson</t>
  </si>
  <si>
    <t>CID_GISTC</t>
  </si>
  <si>
    <t>AREA_SQMI</t>
  </si>
  <si>
    <t>POP_DENST</t>
  </si>
  <si>
    <t>TOT_POP</t>
  </si>
  <si>
    <t>TOT_HH</t>
  </si>
  <si>
    <t>AVG_HH_SZ</t>
  </si>
  <si>
    <t>POV_RT</t>
  </si>
  <si>
    <t>UNEMP_RT</t>
  </si>
  <si>
    <t>DISABL_RT</t>
  </si>
  <si>
    <t>RPDC_REG</t>
  </si>
  <si>
    <t>CEN_ID</t>
  </si>
  <si>
    <t>POV_PR</t>
  </si>
  <si>
    <t>UNEMP_PR</t>
  </si>
  <si>
    <t>DISABL_PR</t>
  </si>
  <si>
    <t>SUM_PR</t>
  </si>
  <si>
    <t>Black on Yellow --&gt; Medium housing value was not available in ACS 2021 for these five communities: Blacksville, Friendly, Handley, Hundred, and Kimball. Alternative Census Bureau’s datasets for the housing values were used:</t>
  </si>
  <si>
    <t>Not Ranked</t>
  </si>
  <si>
    <t>Red text: 90 to 100 Very High</t>
  </si>
  <si>
    <t>SC_CAT</t>
  </si>
  <si>
    <t>CDRZ_FEMA</t>
  </si>
  <si>
    <t>Yes</t>
  </si>
  <si>
    <t>WV_RANK</t>
  </si>
  <si>
    <t>Incorporated Communities</t>
  </si>
  <si>
    <t>All Communities</t>
  </si>
  <si>
    <t>Unincorporated Areas</t>
  </si>
  <si>
    <t xml:space="preserve">   ** For USA, the values were downloaded at the national level from the census data (ACS 2021) separately, then the same ratios were calculated.</t>
  </si>
  <si>
    <t>West Virginia Ratios/Median (Housing Value) *</t>
  </si>
  <si>
    <t>USA Ratios/Median (Housing Value) **</t>
  </si>
  <si>
    <t xml:space="preserve">   * For West Virginia, the values were downloaded at the state level from the census data (ACS 2021) separately, then the same ratios were calculated.</t>
  </si>
  <si>
    <t>Counties</t>
  </si>
  <si>
    <t xml:space="preserve">Census Bureau’s Decennial Census (DEC) of 2010 &amp; 2020 (For population change), downloaded from https://data.census.gov/advanced </t>
  </si>
  <si>
    <t>Some data fields are not available for Thurmond Town, probably due to its low population (4). Therefore, this community is excluded from rankings.</t>
  </si>
  <si>
    <r>
      <rPr>
        <b/>
        <sz val="11"/>
        <color theme="1"/>
        <rFont val="Calibri"/>
        <family val="2"/>
        <scheme val="minor"/>
      </rPr>
      <t>TYPE:</t>
    </r>
    <r>
      <rPr>
        <sz val="11"/>
        <color theme="1"/>
        <rFont val="Calibri"/>
        <family val="2"/>
        <scheme val="minor"/>
      </rPr>
      <t xml:space="preserve"> Spatial unit type (Incorporated Community, Unincorporated Community, Split Community, or County) </t>
    </r>
  </si>
  <si>
    <r>
      <rPr>
        <b/>
        <sz val="11"/>
        <color theme="1"/>
        <rFont val="Calibri"/>
        <family val="2"/>
        <scheme val="minor"/>
      </rPr>
      <t>NAME:</t>
    </r>
    <r>
      <rPr>
        <sz val="11"/>
        <color theme="1"/>
        <rFont val="Calibri"/>
        <family val="2"/>
        <scheme val="minor"/>
      </rPr>
      <t xml:space="preserve"> Name of the spatial unit</t>
    </r>
  </si>
  <si>
    <r>
      <t xml:space="preserve">RPDC_REG: </t>
    </r>
    <r>
      <rPr>
        <sz val="11"/>
        <color theme="1"/>
        <rFont val="Calibri"/>
        <family val="2"/>
        <scheme val="minor"/>
      </rPr>
      <t>Regional Planning and Development Council (RPDC) Region Number</t>
    </r>
  </si>
  <si>
    <r>
      <t xml:space="preserve">CID_GISTC: </t>
    </r>
    <r>
      <rPr>
        <sz val="11"/>
        <color theme="1"/>
        <rFont val="Calibri"/>
        <family val="2"/>
        <scheme val="minor"/>
      </rPr>
      <t>Community code the same as the above with some modification for the split communities: For each part of a split community the first letter of the county name is added at the end (e.g., Weirton City**: 540014, Weirton City** in Brooke County: 540014B, Weirton City** in Hancock County: 540014H)</t>
    </r>
  </si>
  <si>
    <r>
      <rPr>
        <b/>
        <sz val="11"/>
        <color theme="1"/>
        <rFont val="Calibri"/>
        <family val="2"/>
        <scheme val="minor"/>
      </rPr>
      <t>CEN_ID:</t>
    </r>
    <r>
      <rPr>
        <sz val="11"/>
        <color theme="1"/>
        <rFont val="Calibri"/>
        <family val="2"/>
        <scheme val="minor"/>
      </rPr>
      <t xml:space="preserve"> Census ID for incorporated communities and counties</t>
    </r>
  </si>
  <si>
    <r>
      <t xml:space="preserve">AREA_SQMI: </t>
    </r>
    <r>
      <rPr>
        <sz val="11"/>
        <color theme="1"/>
        <rFont val="Calibri"/>
        <family val="2"/>
        <scheme val="minor"/>
      </rPr>
      <t>Area in square miles (obtained from the political boundary GIS layers)</t>
    </r>
  </si>
  <si>
    <r>
      <t xml:space="preserve">TOT_POP: </t>
    </r>
    <r>
      <rPr>
        <sz val="11"/>
        <color theme="1"/>
        <rFont val="Calibri"/>
        <family val="2"/>
        <scheme val="minor"/>
      </rPr>
      <t>Total population according to 2021 ACS; Census table code: S0101</t>
    </r>
  </si>
  <si>
    <r>
      <t xml:space="preserve">POP_DENST: </t>
    </r>
    <r>
      <rPr>
        <sz val="11"/>
        <color theme="1"/>
        <rFont val="Calibri"/>
        <family val="2"/>
        <scheme val="minor"/>
      </rPr>
      <t xml:space="preserve">Population density (person per square mile) calculated as: </t>
    </r>
    <r>
      <rPr>
        <b/>
        <sz val="11"/>
        <color theme="1"/>
        <rFont val="Calibri"/>
        <family val="2"/>
        <scheme val="minor"/>
      </rPr>
      <t>(</t>
    </r>
    <r>
      <rPr>
        <sz val="11"/>
        <color theme="1"/>
        <rFont val="Calibri"/>
        <family val="2"/>
        <scheme val="minor"/>
      </rPr>
      <t>TOT_POP</t>
    </r>
    <r>
      <rPr>
        <b/>
        <sz val="11"/>
        <color theme="1"/>
        <rFont val="Calibri"/>
        <family val="2"/>
        <scheme val="minor"/>
      </rPr>
      <t>)/(</t>
    </r>
    <r>
      <rPr>
        <sz val="11"/>
        <color theme="1"/>
        <rFont val="Calibri"/>
        <family val="2"/>
        <scheme val="minor"/>
      </rPr>
      <t>AREA_SQMI</t>
    </r>
    <r>
      <rPr>
        <b/>
        <sz val="11"/>
        <color theme="1"/>
        <rFont val="Calibri"/>
        <family val="2"/>
        <scheme val="minor"/>
      </rPr>
      <t>)</t>
    </r>
  </si>
  <si>
    <r>
      <t xml:space="preserve">TOT_HH: </t>
    </r>
    <r>
      <rPr>
        <sz val="11"/>
        <color theme="1"/>
        <rFont val="Calibri"/>
        <family val="2"/>
        <scheme val="minor"/>
      </rPr>
      <t>Total number of households according to 2021 ACS; Census table code: S1101</t>
    </r>
  </si>
  <si>
    <r>
      <t xml:space="preserve">AVG_HH_SZ: </t>
    </r>
    <r>
      <rPr>
        <sz val="11"/>
        <color theme="1"/>
        <rFont val="Calibri"/>
        <family val="2"/>
        <scheme val="minor"/>
      </rPr>
      <t>Average number of people in households according to 2021 ACS; Census table code: S1101</t>
    </r>
  </si>
  <si>
    <r>
      <t xml:space="preserve">POV_PR: </t>
    </r>
    <r>
      <rPr>
        <sz val="11"/>
        <color theme="1"/>
        <rFont val="Calibri"/>
        <family val="2"/>
        <scheme val="minor"/>
      </rPr>
      <t>Percentile rank score for poverty rate;</t>
    </r>
  </si>
  <si>
    <t>Calculated in Excel: PERCENTRANK.INC on POV_RT array with 4 significant digits</t>
  </si>
  <si>
    <r>
      <t>POV_RT:</t>
    </r>
    <r>
      <rPr>
        <sz val="11"/>
        <color theme="1"/>
        <rFont val="Calibri"/>
        <family val="2"/>
        <scheme val="minor"/>
      </rPr>
      <t xml:space="preserve"> Poverty rate as percentage of households with incomes below poverty level based on 2021 ACS; Census table code: S2201; </t>
    </r>
  </si>
  <si>
    <r>
      <t xml:space="preserve">UNEMP_RT: </t>
    </r>
    <r>
      <rPr>
        <sz val="11"/>
        <color theme="1"/>
        <rFont val="Calibri"/>
        <family val="2"/>
        <scheme val="minor"/>
      </rPr>
      <t xml:space="preserve">Unemployment rate as Percentage of families (two or more people residing together and related by birth, marriage, or adoption) with no workers in the past 12 months based on 2021 ACS; Census table code: S2302; </t>
    </r>
  </si>
  <si>
    <r>
      <rPr>
        <b/>
        <sz val="11"/>
        <color theme="1"/>
        <rFont val="Calibri"/>
        <family val="2"/>
        <scheme val="minor"/>
      </rPr>
      <t>UNEMP_PR:</t>
    </r>
    <r>
      <rPr>
        <sz val="11"/>
        <color theme="1"/>
        <rFont val="Calibri"/>
        <family val="2"/>
        <scheme val="minor"/>
      </rPr>
      <t xml:space="preserve"> Percentile rank score for unemployment rate;</t>
    </r>
  </si>
  <si>
    <t>Calculated in Excel: PERCENTRANK.INC on UNEMP_RT array with 4 significant digits</t>
  </si>
  <si>
    <t>Calculated in Excel: PERCENTRANK.INC on V_AGE_RT array with 4 significant digits</t>
  </si>
  <si>
    <r>
      <t>DISABL_RT:</t>
    </r>
    <r>
      <rPr>
        <sz val="11"/>
        <color theme="1"/>
        <rFont val="Calibri"/>
        <family val="2"/>
        <scheme val="minor"/>
      </rPr>
      <t xml:space="preserve"> Disability ratio as percentage of civilian noninstitutionalized population with disabilities of independent living, self-care, ambulatory, cognitive, vision, or hearing difficulties based on 2021 ACS; Census table code: S1810;</t>
    </r>
  </si>
  <si>
    <t>Calculated in Excel: PERCENTRANK.INC on DISABL_RT array with 4 significant digits</t>
  </si>
  <si>
    <r>
      <rPr>
        <b/>
        <sz val="11"/>
        <color theme="1"/>
        <rFont val="Calibri"/>
        <family val="2"/>
        <scheme val="minor"/>
      </rPr>
      <t xml:space="preserve">DISABL_PR: </t>
    </r>
    <r>
      <rPr>
        <sz val="11"/>
        <color theme="1"/>
        <rFont val="Calibri"/>
        <family val="2"/>
        <scheme val="minor"/>
      </rPr>
      <t>Percentile rank score for disability ratio;</t>
    </r>
  </si>
  <si>
    <t>Calculated in Excel: PERCENTRANK.INC on NOHSDP_RT array with 4 significant digits</t>
  </si>
  <si>
    <t>Calculated in Excel: PERCENTRANK.INC on POP_CH_RT array with 4 significant digits</t>
  </si>
  <si>
    <t>Calculated in Excel: PERCENTRANK.INC on MED_HU_VAL array with 4 significant digits</t>
  </si>
  <si>
    <t>Calculated in Excel: PERCENTRANK.INC on MOBILE_H_RT array with 4 significant digits</t>
  </si>
  <si>
    <t xml:space="preserve">State and National Ratios/Median Values: </t>
  </si>
  <si>
    <t>POP_DENST (population density) was calculated based on the above AREA_SQMI and TOT_POP for each region</t>
  </si>
  <si>
    <t>AREA_SQMI (area in square miles), TOT_POP (total population), TOT_HH (total number of households)</t>
  </si>
  <si>
    <t>POP_CH_RT (population change ratio) was calculated based on the sum of populations in 2010 and 2020 for each region.</t>
  </si>
  <si>
    <r>
      <t xml:space="preserve">The census data were available for the incorporated areas (as </t>
    </r>
    <r>
      <rPr>
        <i/>
        <sz val="11"/>
        <rFont val="Calibri"/>
        <family val="2"/>
        <scheme val="minor"/>
      </rPr>
      <t>"Places"</t>
    </r>
    <r>
      <rPr>
        <sz val="11"/>
        <rFont val="Calibri"/>
        <family val="2"/>
        <scheme val="minor"/>
      </rPr>
      <t>) and the entire counties. The ratios for unincorporated areas were calculated based on the numbers obtained from subtracting the counts in communities from those of the county.</t>
    </r>
  </si>
  <si>
    <r>
      <t xml:space="preserve">Black --&gt; Incorporated areas, </t>
    </r>
    <r>
      <rPr>
        <sz val="11"/>
        <color theme="7" tint="-0.499984740745262"/>
        <rFont val="Calibri"/>
        <family val="2"/>
        <scheme val="minor"/>
      </rPr>
      <t>Brown --&gt; Unincorporated areas</t>
    </r>
    <r>
      <rPr>
        <sz val="11"/>
        <color theme="1"/>
        <rFont val="Calibri"/>
        <family val="2"/>
        <scheme val="minor"/>
      </rPr>
      <t xml:space="preserve">, </t>
    </r>
    <r>
      <rPr>
        <sz val="11"/>
        <color theme="9" tint="-0.249977111117893"/>
        <rFont val="Calibri"/>
        <family val="2"/>
        <scheme val="minor"/>
      </rPr>
      <t>Green --&gt; Counties (Total)</t>
    </r>
    <r>
      <rPr>
        <sz val="11"/>
        <color theme="1"/>
        <rFont val="Calibri"/>
        <family val="2"/>
        <scheme val="minor"/>
      </rPr>
      <t xml:space="preserve">, </t>
    </r>
    <r>
      <rPr>
        <sz val="11"/>
        <color rgb="FFFF0000"/>
        <rFont val="Calibri"/>
        <family val="2"/>
        <scheme val="minor"/>
      </rPr>
      <t>Red --&gt; Split communities</t>
    </r>
    <r>
      <rPr>
        <sz val="11"/>
        <color theme="1"/>
        <rFont val="Calibri"/>
        <family val="2"/>
        <scheme val="minor"/>
      </rPr>
      <t>,</t>
    </r>
    <r>
      <rPr>
        <sz val="11"/>
        <color rgb="FF7030A0"/>
        <rFont val="Calibri"/>
        <family val="2"/>
        <scheme val="minor"/>
      </rPr>
      <t xml:space="preserve"> </t>
    </r>
    <r>
      <rPr>
        <sz val="11"/>
        <color rgb="FF0070C0"/>
        <rFont val="Calibri"/>
        <family val="2"/>
        <scheme val="minor"/>
      </rPr>
      <t>Blue --&gt; Incorporated communities participating in the National Flood Insurance Program (NFIP) with no regulatory Special Flood Hazard Area (SFHA)</t>
    </r>
    <r>
      <rPr>
        <sz val="11"/>
        <color rgb="FF002060"/>
        <rFont val="Calibri"/>
        <family val="2"/>
        <scheme val="minor"/>
      </rPr>
      <t xml:space="preserve">, </t>
    </r>
    <r>
      <rPr>
        <sz val="11"/>
        <color rgb="FFFF3399"/>
        <rFont val="Calibri"/>
        <family val="2"/>
        <scheme val="minor"/>
      </rPr>
      <t xml:space="preserve">Magenta --&gt; Incorporated communities currently sanctioned from the National Flood Insurance Program (NFIP) as listed in the FEMA's Community Status Book Report </t>
    </r>
    <r>
      <rPr>
        <sz val="11"/>
        <color rgb="FF002060"/>
        <rFont val="Calibri"/>
        <family val="2"/>
        <scheme val="minor"/>
      </rPr>
      <t xml:space="preserve">, </t>
    </r>
    <r>
      <rPr>
        <sz val="11"/>
        <color rgb="FF7030A0"/>
        <rFont val="Calibri"/>
        <family val="2"/>
        <scheme val="minor"/>
      </rPr>
      <t>Purple --&gt; Incorporated communities with no regulatory Special Flood Hazard Area (SFHA) not participating in the National Flood Insurance Program (NFIP) (not mentioned in the FEMA's Community Status Book Report)</t>
    </r>
    <r>
      <rPr>
        <sz val="11"/>
        <color theme="1"/>
        <rFont val="Calibri"/>
        <family val="2"/>
        <scheme val="minor"/>
      </rPr>
      <t xml:space="preserve">, </t>
    </r>
  </si>
  <si>
    <t>For Blacksville: ACS 5-year estimate of 2022 ($43,000);  For Friendly: ACS 5-year estimate of 2020 ($80,800);  For Handley: ACS 5-year estimate of 2020 ($17,800);  For Hundred: ACS 5-year estimate of 2019 ($65,000);  For Kimball: ACS 5-year estimate of 2015 ($48,300);</t>
  </si>
  <si>
    <t>MOBILE_H_RT (mobile home percentage) was calculated based on the sum of mobile home and housing units in each region based on the census data.</t>
  </si>
  <si>
    <t>Medium housing value was not available in ACS 2021 for Thurmond either. The ACS 5-year estimate of 2016 ($162,500) was used instead.</t>
  </si>
  <si>
    <t>Regions</t>
  </si>
  <si>
    <r>
      <rPr>
        <b/>
        <sz val="11"/>
        <color theme="1"/>
        <rFont val="Calibri"/>
        <family val="2"/>
        <scheme val="minor"/>
      </rPr>
      <t>CID:</t>
    </r>
    <r>
      <rPr>
        <sz val="11"/>
        <color theme="1"/>
        <rFont val="Calibri"/>
        <family val="2"/>
        <scheme val="minor"/>
      </rPr>
      <t xml:space="preserve"> Community code (from the GIS data), should be used to join with other data</t>
    </r>
  </si>
  <si>
    <t>For these fields, the sum of values for all communities (including incorporated and unincorporated areas) in a region was considered:</t>
  </si>
  <si>
    <t>For these fields, the average of values for all communities (including incorporated and unincorporated areas) in a region was considered:</t>
  </si>
  <si>
    <t>AVG_HH_SZ (average household size), POV_RT (poverty rate), UNEMP_RT (unemployment rate), V_AGE_RT (Vulnerable ages ratio), DISABL_RT (disability ratio), NOHSDP_RT (no high school diploma ratio), MED_HU_VAL (median housing value)</t>
  </si>
  <si>
    <t>For MED_HU_VAL (median housing value), the values were directly downloaded at the state and national levels from the census data (ACS 2021), separately.</t>
  </si>
  <si>
    <t>For the other fields, the counts were separately downloaded at the state and national levels from the census data (ACS 2021), then the same ratios were calculated.</t>
  </si>
  <si>
    <t>Low Resilience</t>
  </si>
  <si>
    <t>Medium-Low Resilience</t>
  </si>
  <si>
    <t>Medium Resilience</t>
  </si>
  <si>
    <t>Medium High Resilience</t>
  </si>
  <si>
    <t>High Resilience</t>
  </si>
  <si>
    <t>CDRZ_FEMA National Tract-level</t>
  </si>
  <si>
    <t>To compare</t>
  </si>
  <si>
    <t>FEMA_RAPT</t>
  </si>
  <si>
    <t>Highest Challenges</t>
  </si>
  <si>
    <t>High Challenges</t>
  </si>
  <si>
    <t>Medium Challenges</t>
  </si>
  <si>
    <t>https://experience.arcgis.com/experience/618796a76ff54ebe8bbdb677096d49ed/</t>
  </si>
  <si>
    <t>Legend:</t>
  </si>
  <si>
    <t>Appalachian Regional Commission (ARC), County Economic Status Fiscal Year 2021</t>
  </si>
  <si>
    <t>https://www.arc.gov/county-economic-status-and-distressed-areas-by-state-fy-2021/</t>
  </si>
  <si>
    <t>423 counties in the Appalachian Region</t>
  </si>
  <si>
    <t>https://www.arc.gov/distressed-designation-and-county-economic-status-classification-system/</t>
  </si>
  <si>
    <t xml:space="preserve">3 Indicators: </t>
  </si>
  <si>
    <t>Index developed based on ranking of all counties in the nation</t>
  </si>
  <si>
    <t>https://sc.edu/study/colleges_schools/artsandsciences/centers_and_institutes/hvri/data_and_resources/bric/index.php</t>
  </si>
  <si>
    <t>https://sc.edu/study/colleges_schools/artsandsciences/centers_and_institutes/hvri/documents/bric/bric_maps_2020/westvirginia_bric_2020.pdf</t>
  </si>
  <si>
    <t>Statewide county comparisons within the state or within the nation (both available)</t>
  </si>
  <si>
    <t>Three–Year Average Unemployment Rate, Per Capita Market Income, Poverty Rate</t>
  </si>
  <si>
    <t>49 indicators in six major categories:</t>
  </si>
  <si>
    <t>University of South Carolina, Baseline Resilience Indicators for Communities (BRIC) 2020</t>
  </si>
  <si>
    <t>Resilience Analysis and Planning Tool (RAPT)</t>
  </si>
  <si>
    <t>https://fema.maps.arcgis.com/apps/webappviewer/index.html?id=90c0c996a5e242a79345cdbc5f758fc6</t>
  </si>
  <si>
    <t>22 Indicators in six major groups:</t>
  </si>
  <si>
    <t>https://www.atsdr.cdc.gov/placeandhealth/svi/interactive_map.html</t>
  </si>
  <si>
    <t>CDC/ATSDR, Social Vulnerability Index (SVI) 2020</t>
  </si>
  <si>
    <t>Both nationwide and statewide at county and census tract levels</t>
  </si>
  <si>
    <t>Nationwide at county level</t>
  </si>
  <si>
    <t>https://www.atsdr.cdc.gov/placeandhealth/svi/documentation/SVI_documentation_2020.html</t>
  </si>
  <si>
    <t>22 indicators in four major groups:</t>
  </si>
  <si>
    <t>https://experience.arcgis.com/experience/e3bb8cb79d124a0ca38a05e48afb6fd6/page/Community-Disaster-Resilience-Zone-Viewer/</t>
  </si>
  <si>
    <t>Nationwide at census tract level</t>
  </si>
  <si>
    <t>https://fema.maps.arcgis.com/home/item.html?id=a05ccbacd1174dddac38bd75bd304d18&amp;view=list&amp;sortOrder=desc&amp;sortField=defaultFSOrder#data</t>
  </si>
  <si>
    <t>https://screeningtool.geoplatform.gov/en/#3/33.47/-97.5</t>
  </si>
  <si>
    <t>Based on the National Risk Index and Climate and Economic Justice Screening Tool:</t>
  </si>
  <si>
    <t>https://hazards.fema.gov/nri/map</t>
  </si>
  <si>
    <t>https://www.fema.gov/press-release/20231024/community-disaster-resilience-zones-build-resilience-nationwide-create-new#:~:text=Communities%20within%202020%20census%20tracts,and%20Economic%20Justice%20Screening%20Tool.</t>
  </si>
  <si>
    <t>FEMA, Community Disaster Resilience Zones (CDRZ) 2020</t>
  </si>
  <si>
    <t>FEMA, Community Resilience Challenges Index (CRCI) 2022</t>
  </si>
  <si>
    <t>WVGISTC, WV Social Vulnerability Index</t>
  </si>
  <si>
    <t>Poverty Rate</t>
  </si>
  <si>
    <t>Unemployment Rate</t>
  </si>
  <si>
    <t>Disability Ratio</t>
  </si>
  <si>
    <t>Vulnerable Ages Ratio (&lt;15 and &gt;65)</t>
  </si>
  <si>
    <t>No High School Diploma Ratio</t>
  </si>
  <si>
    <t>Population Change Rate</t>
  </si>
  <si>
    <t>Median Housing Value</t>
  </si>
  <si>
    <t>Mobile Homes Ratio</t>
  </si>
  <si>
    <t>Socioeconomic Status:</t>
  </si>
  <si>
    <t>Housing Characteristics:</t>
  </si>
  <si>
    <t>Other Indices to compare</t>
  </si>
  <si>
    <t>3 indicators</t>
  </si>
  <si>
    <t>22 indicators</t>
  </si>
  <si>
    <t>49 indicators</t>
  </si>
  <si>
    <t>2 Conditions</t>
  </si>
  <si>
    <t>Other Indices:</t>
  </si>
  <si>
    <t>Low Challenges</t>
  </si>
  <si>
    <t>19 of 24 (79%) of the counties with scores above 80 in our Very High or Relatively High classes</t>
  </si>
  <si>
    <t>5 of 5 (100%) of the counties with scores below 40 in our Relatively Low or Very Low classes</t>
  </si>
  <si>
    <t>Comparison:</t>
  </si>
  <si>
    <r>
      <t>16 of 18 (89%) of the</t>
    </r>
    <r>
      <rPr>
        <b/>
        <sz val="11"/>
        <rFont val="Calibri"/>
        <family val="2"/>
        <scheme val="minor"/>
      </rPr>
      <t xml:space="preserve"> "Distressed"</t>
    </r>
    <r>
      <rPr>
        <b/>
        <sz val="11"/>
        <color theme="1"/>
        <rFont val="Calibri"/>
        <family val="2"/>
        <scheme val="minor"/>
      </rPr>
      <t xml:space="preserve"> counties in our </t>
    </r>
    <r>
      <rPr>
        <b/>
        <sz val="11"/>
        <rFont val="Calibri"/>
        <family val="2"/>
        <scheme val="minor"/>
      </rPr>
      <t>Very High or Relatively High cla</t>
    </r>
    <r>
      <rPr>
        <b/>
        <sz val="11"/>
        <color theme="1"/>
        <rFont val="Calibri"/>
        <family val="2"/>
        <scheme val="minor"/>
      </rPr>
      <t>sses</t>
    </r>
  </si>
  <si>
    <t>22 of 27 (81%) of the "Transitional" and "Competitive" counties in our Relatively Low or Very Low classes</t>
  </si>
  <si>
    <t>14 of 17 (82%) of the "Low  Resilience" or "Medium-Low Resilience" counties in our Very High or Relatively High classes</t>
  </si>
  <si>
    <t>17 of 18 (94%) of the "High  Resilience" or "Medium High Resilience" counties in our Relatively Low or Very Low classes</t>
  </si>
  <si>
    <t>15 of 28 (54%) of the "High" or "Medium-High" counties in our Very High or Relatively High classes</t>
  </si>
  <si>
    <t>14 of 27 (52%) of the "Low" or "Low-Medium" counties in our Relatively Low or Very Low classes</t>
  </si>
  <si>
    <t>All of the marked tracts in our Very High or Relatively High classes</t>
  </si>
  <si>
    <t>Calculated in Excel: PERCENTRANK.INC on SUM_PR array (sum of indicator scores) with 4 significant digits</t>
  </si>
  <si>
    <r>
      <t xml:space="preserve">INDEX_SC: </t>
    </r>
    <r>
      <rPr>
        <sz val="11"/>
        <color theme="1"/>
        <rFont val="Calibri"/>
        <family val="2"/>
        <scheme val="minor"/>
      </rPr>
      <t>Cumulative index score for all the indicators combined in a spatial unit;</t>
    </r>
  </si>
  <si>
    <r>
      <t xml:space="preserve">SUM_PR: </t>
    </r>
    <r>
      <rPr>
        <sz val="11"/>
        <color theme="1"/>
        <rFont val="Calibri"/>
        <family val="2"/>
        <scheme val="minor"/>
      </rPr>
      <t>Sum of the percentile rank scores for all indicators of a spatial unit (for cumulative calculation purpose, hidden)</t>
    </r>
  </si>
  <si>
    <r>
      <t xml:space="preserve">WV_RANK: </t>
    </r>
    <r>
      <rPr>
        <sz val="11"/>
        <color theme="1"/>
        <rFont val="Calibri"/>
        <family val="2"/>
        <scheme val="minor"/>
      </rPr>
      <t>Rank in West Virginia based on the Cumulative index score</t>
    </r>
  </si>
  <si>
    <r>
      <t xml:space="preserve">SC_CAT: </t>
    </r>
    <r>
      <rPr>
        <sz val="11"/>
        <color theme="1"/>
        <rFont val="Calibri"/>
        <family val="2"/>
        <scheme val="minor"/>
      </rPr>
      <t>Social vulnerability category (class) based on the legend (Very High, Relatively High, Moderate, Relatively Low, or Very Low)</t>
    </r>
  </si>
  <si>
    <t>8 selected indicators in three major groups:</t>
  </si>
  <si>
    <t>Population Characteristics:</t>
  </si>
  <si>
    <t>Black on blue: Six incorporated communities included in the detailed risk study (Camden-on-Gauley, Clendenin, Rainelle, Richwood, White Sulphur Springs, and Marlinton)</t>
  </si>
  <si>
    <t>Note 3:</t>
  </si>
  <si>
    <r>
      <rPr>
        <b/>
        <sz val="11"/>
        <rFont val="Calibri"/>
        <family val="2"/>
        <scheme val="minor"/>
      </rPr>
      <t>Rhodell</t>
    </r>
    <r>
      <rPr>
        <sz val="11"/>
        <rFont val="Calibri"/>
        <family val="2"/>
        <scheme val="minor"/>
      </rPr>
      <t xml:space="preserve"> and </t>
    </r>
    <r>
      <rPr>
        <b/>
        <sz val="11"/>
        <rFont val="Calibri"/>
        <family val="2"/>
        <scheme val="minor"/>
      </rPr>
      <t>Henderson</t>
    </r>
    <r>
      <rPr>
        <sz val="11"/>
        <rFont val="Calibri"/>
        <family val="2"/>
        <scheme val="minor"/>
      </rPr>
      <t xml:space="preserve"> were removed from the incorporated communities list on 1/16/2024 as they were dissolved in Raleigh and Mason counties, respectively. The values related to these two communities were combined with the unincorporated areas of Raleigh and Mason in this new dataset.</t>
    </r>
  </si>
  <si>
    <t>St. Mary's</t>
  </si>
  <si>
    <t>Falling Springs</t>
  </si>
  <si>
    <r>
      <t xml:space="preserve">NO_HSDP_RT: </t>
    </r>
    <r>
      <rPr>
        <sz val="11"/>
        <color theme="1"/>
        <rFont val="Calibri"/>
        <family val="2"/>
        <scheme val="minor"/>
      </rPr>
      <t>No high school diploma ratio as percentage of population 25 years and over with no high school diploma based on 2021 ACS; Census table code: S1501</t>
    </r>
  </si>
  <si>
    <r>
      <rPr>
        <b/>
        <sz val="11"/>
        <color theme="1"/>
        <rFont val="Calibri"/>
        <family val="2"/>
        <scheme val="minor"/>
      </rPr>
      <t>NO_HSDP_PR:</t>
    </r>
    <r>
      <rPr>
        <sz val="11"/>
        <color theme="1"/>
        <rFont val="Calibri"/>
        <family val="2"/>
        <scheme val="minor"/>
      </rPr>
      <t xml:space="preserve"> Percentile rank score for no high school diploma ratio;</t>
    </r>
  </si>
  <si>
    <t>NO_HSDP_RT</t>
  </si>
  <si>
    <t>NO_HSDP_PR</t>
  </si>
  <si>
    <r>
      <t xml:space="preserve">POP_CHNG_RT: </t>
    </r>
    <r>
      <rPr>
        <sz val="11"/>
        <color theme="1"/>
        <rFont val="Calibri"/>
        <family val="2"/>
        <scheme val="minor"/>
      </rPr>
      <t>Population change rate as percentage of population change from 2010 to 2020 based on the decennial census (DEC) of these two years (negative ratios indicate decrease in population); Census table code: PL 94-171</t>
    </r>
  </si>
  <si>
    <r>
      <rPr>
        <b/>
        <sz val="11"/>
        <color theme="1"/>
        <rFont val="Calibri"/>
        <family val="2"/>
        <scheme val="minor"/>
      </rPr>
      <t>POP_CHNG_PR:</t>
    </r>
    <r>
      <rPr>
        <sz val="11"/>
        <color theme="1"/>
        <rFont val="Calibri"/>
        <family val="2"/>
        <scheme val="minor"/>
      </rPr>
      <t xml:space="preserve"> Percentile rank score for population change rate;</t>
    </r>
  </si>
  <si>
    <t>POP_CHNG_RT</t>
  </si>
  <si>
    <t>POP_CHNG_PR</t>
  </si>
  <si>
    <r>
      <t xml:space="preserve">HOUS_MED_VAL: </t>
    </r>
    <r>
      <rPr>
        <sz val="11"/>
        <color theme="1"/>
        <rFont val="Calibri"/>
        <family val="2"/>
        <scheme val="minor"/>
      </rPr>
      <t>Median dollar value of owner-occupied housing units according to 2021 ACS; Census table code: DP04</t>
    </r>
  </si>
  <si>
    <r>
      <rPr>
        <b/>
        <sz val="11"/>
        <color theme="1"/>
        <rFont val="Calibri"/>
        <family val="2"/>
        <scheme val="minor"/>
      </rPr>
      <t>HOUS_MED_VAL_PR:</t>
    </r>
    <r>
      <rPr>
        <sz val="11"/>
        <color theme="1"/>
        <rFont val="Calibri"/>
        <family val="2"/>
        <scheme val="minor"/>
      </rPr>
      <t xml:space="preserve"> Percentile rank score for median housing value;</t>
    </r>
  </si>
  <si>
    <t>HOUS_MED_VAL</t>
  </si>
  <si>
    <t>HOUS_MED_VAL_PR</t>
  </si>
  <si>
    <r>
      <t xml:space="preserve">MOBILE_H_ALL_RT: </t>
    </r>
    <r>
      <rPr>
        <sz val="11"/>
        <color theme="1"/>
        <rFont val="Calibri"/>
        <family val="2"/>
        <scheme val="minor"/>
      </rPr>
      <t>Percentage of mobile homes in the total housing units based on 2021 ACS; Census table code: DP04</t>
    </r>
  </si>
  <si>
    <r>
      <rPr>
        <b/>
        <sz val="11"/>
        <color theme="1"/>
        <rFont val="Calibri"/>
        <family val="2"/>
        <scheme val="minor"/>
      </rPr>
      <t>MOBILE_H_ALL_PR</t>
    </r>
    <r>
      <rPr>
        <sz val="11"/>
        <color theme="1"/>
        <rFont val="Calibri"/>
        <family val="2"/>
        <scheme val="minor"/>
      </rPr>
      <t>: Percentile rank score for mobile homes ratio;</t>
    </r>
  </si>
  <si>
    <t>MOBILE_H_ALL_RT</t>
  </si>
  <si>
    <t>MOBILE_H_ALL_PR</t>
  </si>
  <si>
    <r>
      <t xml:space="preserve">VUL_AGE_RT: </t>
    </r>
    <r>
      <rPr>
        <sz val="11"/>
        <color theme="1"/>
        <rFont val="Calibri"/>
        <family val="2"/>
        <scheme val="minor"/>
      </rPr>
      <t xml:space="preserve">Vulnerable ages ratio as percentage of population in either classes of younger than 15 or 65 and older based on 2021 ACS; Census table code: S0101; </t>
    </r>
    <r>
      <rPr>
        <b/>
        <sz val="11"/>
        <color theme="1"/>
        <rFont val="Calibri"/>
        <family val="2"/>
        <scheme val="minor"/>
      </rPr>
      <t xml:space="preserve"> </t>
    </r>
  </si>
  <si>
    <t>VUL_AGE_PR: Percentile rank score for vulnerable ages ratio;</t>
  </si>
  <si>
    <t>VUL_AGE_RT</t>
  </si>
  <si>
    <t>VUL_AGE_PR</t>
  </si>
  <si>
    <t>Split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</si>
</sst>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quot;$&quot;#,##0"/>
    <numFmt numFmtId="166" formatCode="0.0000"/>
    <numFmt numFmtId="167" formatCode="#,##0.0"/>
    <numFmt numFmtId="168" formatCode="0.0%"/>
    <numFmt numFmtId="169" formatCode="0.000"/>
    <numFmt numFmtId="170" formatCode="#,##0.0000"/>
  </numFmts>
  <fonts count="45" x14ac:knownFonts="1">
    <font>
      <sz val="11"/>
      <color theme="1"/>
      <name val="Calibri"/>
      <family val="2"/>
      <scheme val="minor"/>
    </font>
    <font>
      <b/>
      <sz val="11"/>
      <color theme="1"/>
      <name val="Calibri"/>
      <family val="2"/>
      <scheme val="minor"/>
    </font>
    <font>
      <sz val="11"/>
      <color rgb="FFFF0000"/>
      <name val="Calibri"/>
      <family val="2"/>
      <scheme val="minor"/>
    </font>
    <font>
      <b/>
      <sz val="12"/>
      <name val="Calibri"/>
      <family val="2"/>
    </font>
    <font>
      <sz val="11"/>
      <color theme="9" tint="-0.249977111117893"/>
      <name val="Calibri"/>
      <family val="2"/>
      <scheme val="minor"/>
    </font>
    <font>
      <sz val="11"/>
      <name val="Calibri"/>
      <family val="2"/>
      <scheme val="minor"/>
    </font>
    <font>
      <i/>
      <sz val="11"/>
      <color theme="9" tint="-0.249977111117893"/>
      <name val="Calibri"/>
      <family val="2"/>
      <scheme val="minor"/>
    </font>
    <font>
      <i/>
      <sz val="11"/>
      <name val="Calibri"/>
      <family val="2"/>
      <scheme val="minor"/>
    </font>
    <font>
      <sz val="11"/>
      <color rgb="FF3F3F76"/>
      <name val="Calibri"/>
      <family val="2"/>
      <scheme val="minor"/>
    </font>
    <font>
      <sz val="11"/>
      <color theme="7" tint="-0.499984740745262"/>
      <name val="Calibri"/>
      <family val="2"/>
      <scheme val="minor"/>
    </font>
    <font>
      <b/>
      <sz val="11"/>
      <name val="Calibri"/>
      <family val="2"/>
      <scheme val="minor"/>
    </font>
    <font>
      <i/>
      <sz val="11"/>
      <color theme="1"/>
      <name val="Calibri"/>
      <family val="2"/>
      <scheme val="minor"/>
    </font>
    <font>
      <u/>
      <sz val="11"/>
      <color theme="10"/>
      <name val="Calibri"/>
      <family val="2"/>
      <scheme val="minor"/>
    </font>
    <font>
      <sz val="11"/>
      <color rgb="FF9C5700"/>
      <name val="Calibri"/>
      <family val="2"/>
      <scheme val="minor"/>
    </font>
    <font>
      <sz val="11"/>
      <color rgb="FF548235"/>
      <name val="Calibri"/>
      <family val="2"/>
      <scheme val="minor"/>
    </font>
    <font>
      <sz val="11"/>
      <color rgb="FF0070C0"/>
      <name val="Calibri"/>
      <family val="2"/>
      <scheme val="minor"/>
    </font>
    <font>
      <sz val="11"/>
      <color rgb="FF7030A0"/>
      <name val="Calibri"/>
      <family val="2"/>
      <scheme val="minor"/>
    </font>
    <font>
      <sz val="11"/>
      <color rgb="FFFF3399"/>
      <name val="Calibri"/>
      <family val="2"/>
      <scheme val="minor"/>
    </font>
    <font>
      <sz val="11"/>
      <color rgb="FF00206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i/>
      <sz val="11"/>
      <color theme="1"/>
      <name val="Calibri"/>
      <family val="2"/>
      <scheme val="minor"/>
    </font>
    <font>
      <b/>
      <sz val="9"/>
      <name val="Montserrat"/>
    </font>
    <font>
      <b/>
      <sz val="11"/>
      <color theme="9" tint="-0.249977111117893"/>
      <name val="Calibri"/>
      <family val="2"/>
      <scheme val="minor"/>
    </font>
    <font>
      <b/>
      <sz val="11"/>
      <color rgb="FFA50021"/>
      <name val="Calibri"/>
      <family val="2"/>
      <scheme val="minor"/>
    </font>
    <font>
      <b/>
      <sz val="12"/>
      <name val="Calibri"/>
      <family val="2"/>
      <scheme val="minor"/>
    </font>
    <font>
      <sz val="12"/>
      <color theme="1"/>
      <name val="Calibri"/>
      <family val="2"/>
      <scheme val="minor"/>
    </font>
    <font>
      <b/>
      <sz val="12"/>
      <color theme="1"/>
      <name val="Calibri"/>
      <family val="2"/>
      <scheme val="minor"/>
    </font>
    <font>
      <b/>
      <i/>
      <sz val="11"/>
      <name val="Calibri"/>
      <family val="2"/>
      <scheme val="minor"/>
    </font>
    <font>
      <b/>
      <sz val="9"/>
      <color theme="0"/>
      <name val="Verdana"/>
      <family val="2"/>
    </font>
    <font>
      <b/>
      <sz val="14"/>
      <color theme="1"/>
      <name val="Calibri"/>
      <family val="2"/>
      <scheme val="minor"/>
    </font>
    <font>
      <sz val="14"/>
      <color theme="1"/>
      <name val="Calibri"/>
      <family val="2"/>
      <scheme val="minor"/>
    </font>
    <font>
      <b/>
      <i/>
      <u/>
      <sz val="14"/>
      <color theme="1"/>
      <name val="Calibri"/>
      <family val="2"/>
      <scheme val="minor"/>
    </font>
    <font>
      <sz val="8"/>
      <name val="Calibri"/>
      <family val="2"/>
      <scheme val="minor"/>
    </font>
  </fonts>
  <fills count="61">
    <fill>
      <patternFill patternType="none"/>
    </fill>
    <fill>
      <patternFill patternType="gray125"/>
    </fill>
    <fill>
      <patternFill patternType="solid">
        <fgColor theme="0" tint="-0.249977111117893"/>
        <bgColor indexed="64"/>
      </patternFill>
    </fill>
    <fill>
      <patternFill patternType="solid">
        <fgColor rgb="FFE6E6E6"/>
        <bgColor rgb="FFE6E6E6"/>
      </patternFill>
    </fill>
    <fill>
      <patternFill patternType="solid">
        <fgColor rgb="FFFFCC99"/>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EB9C"/>
      </patternFill>
    </fill>
    <fill>
      <patternFill patternType="solid">
        <fgColor rgb="FFFFF2CC"/>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898A8"/>
        <bgColor indexed="64"/>
      </patternFill>
    </fill>
    <fill>
      <patternFill patternType="solid">
        <fgColor rgb="FFFBBEBA"/>
        <bgColor indexed="64"/>
      </patternFill>
    </fill>
    <fill>
      <patternFill patternType="solid">
        <fgColor rgb="FFFFF2B7"/>
        <bgColor indexed="64"/>
      </patternFill>
    </fill>
    <fill>
      <patternFill patternType="solid">
        <fgColor rgb="FFBDE4FB"/>
        <bgColor indexed="64"/>
      </patternFill>
    </fill>
    <fill>
      <patternFill patternType="solid">
        <fgColor rgb="FFCEDAF9"/>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DB"/>
        <bgColor indexed="64"/>
      </patternFill>
    </fill>
    <fill>
      <patternFill patternType="solid">
        <fgColor rgb="FFBDE5CA"/>
        <bgColor indexed="64"/>
      </patternFill>
    </fill>
    <fill>
      <patternFill patternType="solid">
        <fgColor rgb="FF7ACCD6"/>
        <bgColor indexed="64"/>
      </patternFill>
    </fill>
    <fill>
      <patternFill patternType="solid">
        <fgColor rgb="FFCA1120"/>
        <bgColor indexed="64"/>
      </patternFill>
    </fill>
    <fill>
      <patternFill patternType="solid">
        <fgColor rgb="FFF5A682"/>
        <bgColor indexed="64"/>
      </patternFill>
    </fill>
    <fill>
      <patternFill patternType="solid">
        <fgColor rgb="FF91C4DB"/>
        <bgColor indexed="64"/>
      </patternFill>
    </fill>
    <fill>
      <patternFill patternType="solid">
        <fgColor rgb="FF7B3294"/>
        <bgColor indexed="64"/>
      </patternFill>
    </fill>
    <fill>
      <patternFill patternType="solid">
        <fgColor rgb="FFC2A5CF"/>
        <bgColor indexed="64"/>
      </patternFill>
    </fill>
    <fill>
      <patternFill patternType="solid">
        <fgColor rgb="FF008837"/>
        <bgColor indexed="64"/>
      </patternFill>
    </fill>
    <fill>
      <patternFill patternType="solid">
        <fgColor rgb="FFA6DBA0"/>
        <bgColor indexed="64"/>
      </patternFill>
    </fill>
    <fill>
      <patternFill patternType="solid">
        <fgColor rgb="FF60F4D6"/>
        <bgColor indexed="64"/>
      </patternFill>
    </fill>
  </fills>
  <borders count="47">
    <border>
      <left/>
      <right/>
      <top/>
      <bottom/>
      <diagonal/>
    </border>
    <border>
      <left/>
      <right/>
      <top/>
      <bottom style="medium">
        <color rgb="FF000000"/>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s>
  <cellStyleXfs count="45">
    <xf numFmtId="0" fontId="0" fillId="0" borderId="0"/>
    <xf numFmtId="0" fontId="3" fillId="3" borderId="1">
      <alignment horizontal="left"/>
    </xf>
    <xf numFmtId="0" fontId="8" fillId="4" borderId="2" applyNumberFormat="0" applyAlignment="0" applyProtection="0"/>
    <xf numFmtId="0" fontId="12" fillId="0" borderId="0" applyNumberFormat="0" applyFill="0" applyBorder="0" applyAlignment="0" applyProtection="0"/>
    <xf numFmtId="0" fontId="13" fillId="9" borderId="0" applyNumberFormat="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6" fillId="13" borderId="10" applyNumberFormat="0" applyAlignment="0" applyProtection="0"/>
    <xf numFmtId="0" fontId="27" fillId="13" borderId="2" applyNumberFormat="0" applyAlignment="0" applyProtection="0"/>
    <xf numFmtId="0" fontId="28" fillId="0" borderId="11" applyNumberFormat="0" applyFill="0" applyAlignment="0" applyProtection="0"/>
    <xf numFmtId="0" fontId="29" fillId="14" borderId="12" applyNumberFormat="0" applyAlignment="0" applyProtection="0"/>
    <xf numFmtId="0" fontId="2" fillId="0" borderId="0" applyNumberFormat="0" applyFill="0" applyBorder="0" applyAlignment="0" applyProtection="0"/>
    <xf numFmtId="0" fontId="19" fillId="15" borderId="13" applyNumberFormat="0" applyFont="0" applyAlignment="0" applyProtection="0"/>
    <xf numFmtId="0" fontId="30" fillId="0" borderId="0" applyNumberFormat="0" applyFill="0" applyBorder="0" applyAlignment="0" applyProtection="0"/>
    <xf numFmtId="0" fontId="1" fillId="0" borderId="14" applyNumberFormat="0" applyFill="0" applyAlignment="0" applyProtection="0"/>
    <xf numFmtId="0" fontId="31"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31"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31"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31"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31"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31"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9" fontId="19" fillId="0" borderId="0" applyFont="0" applyFill="0" applyBorder="0" applyAlignment="0" applyProtection="0"/>
  </cellStyleXfs>
  <cellXfs count="520">
    <xf numFmtId="0" fontId="0" fillId="0" borderId="0" xfId="0"/>
    <xf numFmtId="0" fontId="0" fillId="0" borderId="0" xfId="0" applyAlignment="1">
      <alignment horizontal="left"/>
    </xf>
    <xf numFmtId="0" fontId="1" fillId="0" borderId="0" xfId="0" applyFont="1" applyAlignment="1">
      <alignment horizontal="left"/>
    </xf>
    <xf numFmtId="0" fontId="1" fillId="0" borderId="0" xfId="0" applyFont="1"/>
    <xf numFmtId="0" fontId="0" fillId="0" borderId="0" xfId="0"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left" wrapText="1"/>
    </xf>
    <xf numFmtId="0" fontId="5" fillId="0" borderId="0" xfId="0" applyFont="1" applyAlignment="1">
      <alignment wrapText="1"/>
    </xf>
    <xf numFmtId="0" fontId="1" fillId="2" borderId="3" xfId="0" applyFont="1" applyFill="1" applyBorder="1" applyAlignment="1">
      <alignment horizontal="left"/>
    </xf>
    <xf numFmtId="0" fontId="4" fillId="5" borderId="3" xfId="0" applyFont="1" applyFill="1" applyBorder="1" applyAlignment="1">
      <alignment horizontal="left"/>
    </xf>
    <xf numFmtId="0" fontId="9" fillId="0" borderId="3" xfId="0" applyFont="1" applyBorder="1" applyAlignment="1">
      <alignment horizontal="center"/>
    </xf>
    <xf numFmtId="0" fontId="0" fillId="0" borderId="3" xfId="0" applyBorder="1" applyAlignment="1">
      <alignment horizontal="center"/>
    </xf>
    <xf numFmtId="0" fontId="4" fillId="5" borderId="3" xfId="0" applyFont="1" applyFill="1" applyBorder="1" applyAlignment="1">
      <alignment horizontal="center"/>
    </xf>
    <xf numFmtId="0" fontId="2" fillId="0" borderId="3" xfId="0" applyFont="1" applyBorder="1" applyAlignment="1">
      <alignment horizontal="center"/>
    </xf>
    <xf numFmtId="0" fontId="1" fillId="6" borderId="0" xfId="0" applyFont="1" applyFill="1"/>
    <xf numFmtId="0" fontId="2" fillId="8" borderId="3" xfId="0" applyFont="1" applyFill="1" applyBorder="1" applyAlignment="1">
      <alignment horizontal="left"/>
    </xf>
    <xf numFmtId="0" fontId="2" fillId="8" borderId="3" xfId="0" applyFont="1" applyFill="1" applyBorder="1" applyAlignment="1">
      <alignment horizontal="center"/>
    </xf>
    <xf numFmtId="0" fontId="4" fillId="6" borderId="0" xfId="0" applyFont="1" applyFill="1"/>
    <xf numFmtId="0" fontId="6" fillId="5" borderId="3" xfId="0" applyFont="1" applyFill="1" applyBorder="1" applyAlignment="1">
      <alignment horizontal="left"/>
    </xf>
    <xf numFmtId="164" fontId="0" fillId="0" borderId="0" xfId="0" applyNumberFormat="1" applyAlignment="1">
      <alignment horizontal="center"/>
    </xf>
    <xf numFmtId="164" fontId="2" fillId="8" borderId="3" xfId="0" applyNumberFormat="1" applyFont="1" applyFill="1" applyBorder="1" applyAlignment="1">
      <alignment horizontal="center"/>
    </xf>
    <xf numFmtId="164" fontId="4" fillId="5" borderId="3" xfId="0" applyNumberFormat="1" applyFont="1" applyFill="1" applyBorder="1" applyAlignment="1">
      <alignment horizontal="center"/>
    </xf>
    <xf numFmtId="164" fontId="0" fillId="0" borderId="0" xfId="0" applyNumberFormat="1"/>
    <xf numFmtId="3" fontId="0" fillId="0" borderId="0" xfId="0" applyNumberFormat="1" applyAlignment="1">
      <alignment horizontal="center"/>
    </xf>
    <xf numFmtId="164" fontId="0" fillId="0" borderId="3" xfId="0" applyNumberFormat="1" applyBorder="1" applyAlignment="1">
      <alignment horizontal="center"/>
    </xf>
    <xf numFmtId="0" fontId="12" fillId="0" borderId="0" xfId="3" applyAlignment="1">
      <alignment wrapText="1"/>
    </xf>
    <xf numFmtId="0" fontId="11" fillId="0" borderId="0" xfId="0" applyFont="1"/>
    <xf numFmtId="0" fontId="11" fillId="0" borderId="0" xfId="0" applyFont="1" applyAlignment="1">
      <alignment wrapText="1"/>
    </xf>
    <xf numFmtId="0" fontId="12" fillId="0" borderId="0" xfId="3"/>
    <xf numFmtId="3" fontId="2" fillId="8" borderId="3" xfId="0" applyNumberFormat="1" applyFont="1" applyFill="1" applyBorder="1" applyAlignment="1">
      <alignment horizontal="center"/>
    </xf>
    <xf numFmtId="164" fontId="9" fillId="0" borderId="3" xfId="0" applyNumberFormat="1" applyFont="1" applyBorder="1" applyAlignment="1">
      <alignment horizontal="center"/>
    </xf>
    <xf numFmtId="164" fontId="5" fillId="0" borderId="3" xfId="0" applyNumberFormat="1" applyFont="1" applyBorder="1" applyAlignment="1">
      <alignment horizontal="center"/>
    </xf>
    <xf numFmtId="3" fontId="2" fillId="0" borderId="3" xfId="0" applyNumberFormat="1" applyFont="1" applyBorder="1" applyAlignment="1">
      <alignment horizontal="center"/>
    </xf>
    <xf numFmtId="164" fontId="2" fillId="0" borderId="3" xfId="0" applyNumberFormat="1" applyFont="1" applyBorder="1" applyAlignment="1">
      <alignment horizontal="center"/>
    </xf>
    <xf numFmtId="0" fontId="1" fillId="2" borderId="3" xfId="0" applyFont="1" applyFill="1" applyBorder="1" applyAlignment="1">
      <alignment horizontal="center"/>
    </xf>
    <xf numFmtId="0" fontId="9" fillId="0" borderId="3" xfId="0" applyFont="1" applyBorder="1"/>
    <xf numFmtId="0" fontId="0" fillId="0" borderId="3" xfId="0" applyBorder="1"/>
    <xf numFmtId="0" fontId="4" fillId="5" borderId="3" xfId="0" applyFont="1" applyFill="1" applyBorder="1"/>
    <xf numFmtId="0" fontId="2" fillId="0" borderId="3" xfId="0" applyFont="1" applyBorder="1"/>
    <xf numFmtId="164" fontId="14" fillId="10" borderId="3" xfId="0" applyNumberFormat="1" applyFont="1" applyFill="1" applyBorder="1" applyAlignment="1">
      <alignment horizontal="center"/>
    </xf>
    <xf numFmtId="165" fontId="9" fillId="0" borderId="3" xfId="0" applyNumberFormat="1" applyFont="1" applyBorder="1" applyAlignment="1">
      <alignment horizontal="center"/>
    </xf>
    <xf numFmtId="165" fontId="0" fillId="0" borderId="3" xfId="0" applyNumberFormat="1" applyBorder="1" applyAlignment="1">
      <alignment horizontal="center"/>
    </xf>
    <xf numFmtId="165" fontId="4" fillId="5" borderId="3" xfId="0" applyNumberFormat="1" applyFont="1" applyFill="1" applyBorder="1" applyAlignment="1">
      <alignment horizontal="center"/>
    </xf>
    <xf numFmtId="165" fontId="2" fillId="0" borderId="3" xfId="0" applyNumberFormat="1" applyFont="1" applyBorder="1" applyAlignment="1">
      <alignment horizontal="center"/>
    </xf>
    <xf numFmtId="165" fontId="0" fillId="0" borderId="0" xfId="0" applyNumberFormat="1" applyAlignment="1">
      <alignment horizontal="center"/>
    </xf>
    <xf numFmtId="165" fontId="2" fillId="8" borderId="3" xfId="0" applyNumberFormat="1" applyFont="1" applyFill="1" applyBorder="1" applyAlignment="1">
      <alignment horizontal="center"/>
    </xf>
    <xf numFmtId="0" fontId="15" fillId="0" borderId="3" xfId="0" applyFont="1" applyBorder="1"/>
    <xf numFmtId="0" fontId="15" fillId="0" borderId="3" xfId="0" applyFont="1" applyBorder="1" applyAlignment="1">
      <alignment horizontal="center"/>
    </xf>
    <xf numFmtId="164" fontId="15" fillId="0" borderId="3" xfId="0" applyNumberFormat="1" applyFont="1" applyBorder="1" applyAlignment="1">
      <alignment horizontal="center"/>
    </xf>
    <xf numFmtId="165" fontId="15" fillId="0" borderId="3" xfId="0" applyNumberFormat="1" applyFont="1" applyBorder="1" applyAlignment="1">
      <alignment horizontal="center"/>
    </xf>
    <xf numFmtId="0" fontId="16" fillId="0" borderId="3" xfId="0" applyFont="1" applyBorder="1" applyAlignment="1">
      <alignment horizontal="left"/>
    </xf>
    <xf numFmtId="0" fontId="16" fillId="0" borderId="3" xfId="0" applyFont="1" applyBorder="1"/>
    <xf numFmtId="0" fontId="16" fillId="0" borderId="3" xfId="0" applyFont="1" applyBorder="1" applyAlignment="1">
      <alignment horizontal="center"/>
    </xf>
    <xf numFmtId="164" fontId="16" fillId="0" borderId="3" xfId="0" applyNumberFormat="1" applyFont="1" applyBorder="1" applyAlignment="1">
      <alignment horizontal="center"/>
    </xf>
    <xf numFmtId="165" fontId="16" fillId="0" borderId="3" xfId="0" applyNumberFormat="1" applyFont="1" applyBorder="1" applyAlignment="1">
      <alignment horizontal="center"/>
    </xf>
    <xf numFmtId="0" fontId="16" fillId="0" borderId="3" xfId="0" applyFont="1" applyBorder="1" applyAlignment="1">
      <alignment horizontal="right"/>
    </xf>
    <xf numFmtId="0" fontId="17" fillId="0" borderId="3" xfId="0" applyFont="1" applyBorder="1"/>
    <xf numFmtId="0" fontId="17" fillId="0" borderId="3" xfId="0" applyFont="1" applyBorder="1" applyAlignment="1">
      <alignment horizontal="center"/>
    </xf>
    <xf numFmtId="164" fontId="17" fillId="0" borderId="3" xfId="0" applyNumberFormat="1" applyFont="1" applyBorder="1" applyAlignment="1">
      <alignment horizontal="center"/>
    </xf>
    <xf numFmtId="165" fontId="17" fillId="0" borderId="3" xfId="0" applyNumberFormat="1" applyFont="1" applyBorder="1" applyAlignment="1">
      <alignment horizontal="center"/>
    </xf>
    <xf numFmtId="2" fontId="9" fillId="0" borderId="3" xfId="0" applyNumberFormat="1" applyFont="1" applyBorder="1" applyAlignment="1">
      <alignment horizontal="center"/>
    </xf>
    <xf numFmtId="2" fontId="0" fillId="0" borderId="3" xfId="0" applyNumberFormat="1" applyBorder="1" applyAlignment="1">
      <alignment horizontal="center"/>
    </xf>
    <xf numFmtId="2" fontId="4" fillId="5" borderId="3" xfId="0" applyNumberFormat="1" applyFont="1" applyFill="1" applyBorder="1" applyAlignment="1">
      <alignment horizontal="center"/>
    </xf>
    <xf numFmtId="2" fontId="16" fillId="0" borderId="3" xfId="0" applyNumberFormat="1" applyFont="1" applyBorder="1" applyAlignment="1">
      <alignment horizontal="center"/>
    </xf>
    <xf numFmtId="2" fontId="15" fillId="0" borderId="3" xfId="0" applyNumberFormat="1" applyFont="1" applyBorder="1" applyAlignment="1">
      <alignment horizontal="center"/>
    </xf>
    <xf numFmtId="2" fontId="2" fillId="0" borderId="3" xfId="0" applyNumberFormat="1" applyFont="1" applyBorder="1" applyAlignment="1">
      <alignment horizontal="center"/>
    </xf>
    <xf numFmtId="2" fontId="17" fillId="0" borderId="3" xfId="0" applyNumberFormat="1" applyFont="1" applyBorder="1" applyAlignment="1">
      <alignment horizontal="center"/>
    </xf>
    <xf numFmtId="2" fontId="0" fillId="0" borderId="0" xfId="0" applyNumberFormat="1" applyAlignment="1">
      <alignment horizontal="center"/>
    </xf>
    <xf numFmtId="2" fontId="2" fillId="8" borderId="3" xfId="0" applyNumberFormat="1" applyFont="1" applyFill="1" applyBorder="1" applyAlignment="1">
      <alignment horizontal="center"/>
    </xf>
    <xf numFmtId="166" fontId="9" fillId="0" borderId="3" xfId="0" applyNumberFormat="1" applyFont="1" applyBorder="1" applyAlignment="1">
      <alignment horizontal="right"/>
    </xf>
    <xf numFmtId="166" fontId="0" fillId="0" borderId="3" xfId="0" applyNumberFormat="1" applyBorder="1" applyAlignment="1">
      <alignment horizontal="right"/>
    </xf>
    <xf numFmtId="166" fontId="4" fillId="5" borderId="3" xfId="0" applyNumberFormat="1" applyFont="1" applyFill="1" applyBorder="1" applyAlignment="1">
      <alignment horizontal="right"/>
    </xf>
    <xf numFmtId="166" fontId="16" fillId="0" borderId="3" xfId="0" applyNumberFormat="1" applyFont="1" applyBorder="1" applyAlignment="1">
      <alignment horizontal="right"/>
    </xf>
    <xf numFmtId="166" fontId="15" fillId="0" borderId="3" xfId="0" applyNumberFormat="1" applyFont="1" applyBorder="1" applyAlignment="1">
      <alignment horizontal="right"/>
    </xf>
    <xf numFmtId="166" fontId="2" fillId="0" borderId="3" xfId="0" applyNumberFormat="1" applyFont="1" applyBorder="1" applyAlignment="1">
      <alignment horizontal="right"/>
    </xf>
    <xf numFmtId="166" fontId="17" fillId="0" borderId="3" xfId="0" applyNumberFormat="1" applyFont="1" applyBorder="1" applyAlignment="1">
      <alignment horizontal="right"/>
    </xf>
    <xf numFmtId="166" fontId="0" fillId="0" borderId="0" xfId="0" applyNumberFormat="1" applyAlignment="1">
      <alignment horizontal="right"/>
    </xf>
    <xf numFmtId="166" fontId="2" fillId="8" borderId="3" xfId="0" applyNumberFormat="1" applyFont="1" applyFill="1" applyBorder="1" applyAlignment="1">
      <alignment horizontal="right"/>
    </xf>
    <xf numFmtId="3" fontId="9" fillId="0" borderId="3" xfId="0" applyNumberFormat="1" applyFont="1" applyBorder="1" applyAlignment="1">
      <alignment horizontal="right"/>
    </xf>
    <xf numFmtId="3" fontId="0" fillId="0" borderId="3" xfId="0" applyNumberFormat="1" applyBorder="1" applyAlignment="1">
      <alignment horizontal="right"/>
    </xf>
    <xf numFmtId="3" fontId="4" fillId="5" borderId="3" xfId="0" applyNumberFormat="1" applyFont="1" applyFill="1" applyBorder="1" applyAlignment="1">
      <alignment horizontal="right"/>
    </xf>
    <xf numFmtId="3" fontId="16" fillId="0" borderId="3" xfId="0" applyNumberFormat="1" applyFont="1" applyBorder="1" applyAlignment="1">
      <alignment horizontal="right"/>
    </xf>
    <xf numFmtId="3" fontId="15" fillId="0" borderId="3" xfId="0" applyNumberFormat="1" applyFont="1" applyBorder="1" applyAlignment="1">
      <alignment horizontal="right"/>
    </xf>
    <xf numFmtId="3" fontId="2" fillId="0" borderId="3" xfId="0" applyNumberFormat="1" applyFont="1" applyBorder="1" applyAlignment="1">
      <alignment horizontal="right"/>
    </xf>
    <xf numFmtId="3" fontId="17" fillId="0" borderId="3" xfId="0" applyNumberFormat="1" applyFont="1" applyBorder="1" applyAlignment="1">
      <alignment horizontal="right"/>
    </xf>
    <xf numFmtId="3" fontId="0" fillId="0" borderId="0" xfId="0" applyNumberFormat="1" applyAlignment="1">
      <alignment horizontal="right"/>
    </xf>
    <xf numFmtId="3" fontId="2" fillId="8" borderId="3" xfId="0" applyNumberFormat="1" applyFont="1" applyFill="1" applyBorder="1" applyAlignment="1">
      <alignment horizontal="right"/>
    </xf>
    <xf numFmtId="167" fontId="9" fillId="0" borderId="3" xfId="0" applyNumberFormat="1" applyFont="1" applyBorder="1" applyAlignment="1">
      <alignment horizontal="center"/>
    </xf>
    <xf numFmtId="167" fontId="0" fillId="0" borderId="3" xfId="0" applyNumberFormat="1" applyBorder="1" applyAlignment="1">
      <alignment horizontal="center"/>
    </xf>
    <xf numFmtId="167" fontId="4" fillId="5" borderId="3" xfId="0" applyNumberFormat="1" applyFont="1" applyFill="1" applyBorder="1" applyAlignment="1">
      <alignment horizontal="center"/>
    </xf>
    <xf numFmtId="167" fontId="16" fillId="0" borderId="3" xfId="0" applyNumberFormat="1" applyFont="1" applyBorder="1" applyAlignment="1">
      <alignment horizontal="center"/>
    </xf>
    <xf numFmtId="167" fontId="15" fillId="0" borderId="3" xfId="0" applyNumberFormat="1" applyFont="1" applyBorder="1" applyAlignment="1">
      <alignment horizontal="center"/>
    </xf>
    <xf numFmtId="167" fontId="2" fillId="0" borderId="3" xfId="0" applyNumberFormat="1" applyFont="1" applyBorder="1" applyAlignment="1">
      <alignment horizontal="center"/>
    </xf>
    <xf numFmtId="167" fontId="17" fillId="0" borderId="3" xfId="0" applyNumberFormat="1" applyFont="1" applyBorder="1" applyAlignment="1">
      <alignment horizontal="center"/>
    </xf>
    <xf numFmtId="0" fontId="0" fillId="0" borderId="0" xfId="0" applyAlignment="1">
      <alignment wrapText="1"/>
    </xf>
    <xf numFmtId="0" fontId="1" fillId="0" borderId="0" xfId="0" applyFont="1" applyAlignment="1">
      <alignment wrapText="1"/>
    </xf>
    <xf numFmtId="0" fontId="10" fillId="0" borderId="0" xfId="0" applyFont="1"/>
    <xf numFmtId="0" fontId="1" fillId="0" borderId="0" xfId="0" applyFont="1" applyAlignment="1">
      <alignment horizontal="left" wrapText="1"/>
    </xf>
    <xf numFmtId="0" fontId="0" fillId="0" borderId="0" xfId="0" applyAlignment="1">
      <alignment horizontal="left" wrapText="1"/>
    </xf>
    <xf numFmtId="3" fontId="4" fillId="5" borderId="3" xfId="0" applyNumberFormat="1" applyFont="1" applyFill="1" applyBorder="1" applyAlignment="1">
      <alignment horizontal="center"/>
    </xf>
    <xf numFmtId="4" fontId="4" fillId="5" borderId="3" xfId="0" applyNumberFormat="1" applyFont="1" applyFill="1" applyBorder="1" applyAlignment="1">
      <alignment horizontal="center"/>
    </xf>
    <xf numFmtId="4" fontId="0" fillId="0" borderId="0" xfId="0" applyNumberFormat="1" applyAlignment="1">
      <alignment horizontal="center"/>
    </xf>
    <xf numFmtId="3" fontId="9" fillId="0" borderId="3" xfId="0" applyNumberFormat="1" applyFont="1" applyBorder="1" applyAlignment="1">
      <alignment horizontal="center"/>
    </xf>
    <xf numFmtId="3" fontId="0" fillId="0" borderId="3" xfId="0" applyNumberFormat="1" applyBorder="1" applyAlignment="1">
      <alignment horizontal="center"/>
    </xf>
    <xf numFmtId="3" fontId="16" fillId="0" borderId="3" xfId="0" applyNumberFormat="1" applyFont="1" applyBorder="1" applyAlignment="1">
      <alignment horizontal="center"/>
    </xf>
    <xf numFmtId="3" fontId="15" fillId="0" borderId="3" xfId="0" applyNumberFormat="1" applyFont="1" applyBorder="1" applyAlignment="1">
      <alignment horizontal="center"/>
    </xf>
    <xf numFmtId="3" fontId="17" fillId="0" borderId="3" xfId="0" applyNumberFormat="1" applyFont="1" applyBorder="1" applyAlignment="1">
      <alignment horizontal="center"/>
    </xf>
    <xf numFmtId="3" fontId="0" fillId="0" borderId="0" xfId="0" applyNumberFormat="1"/>
    <xf numFmtId="2" fontId="0" fillId="0" borderId="0" xfId="0" applyNumberFormat="1"/>
    <xf numFmtId="0" fontId="1" fillId="0" borderId="0" xfId="0" applyFont="1" applyAlignment="1">
      <alignment horizontal="center"/>
    </xf>
    <xf numFmtId="0" fontId="32" fillId="0" borderId="0" xfId="0" applyFont="1"/>
    <xf numFmtId="168" fontId="1" fillId="40" borderId="3" xfId="44" applyNumberFormat="1" applyFont="1" applyFill="1" applyBorder="1" applyAlignment="1">
      <alignment horizontal="center"/>
    </xf>
    <xf numFmtId="168" fontId="1" fillId="41" borderId="3" xfId="44" applyNumberFormat="1" applyFont="1" applyFill="1" applyBorder="1" applyAlignment="1">
      <alignment horizontal="center"/>
    </xf>
    <xf numFmtId="168" fontId="1" fillId="42" borderId="3" xfId="44" applyNumberFormat="1" applyFont="1" applyFill="1" applyBorder="1" applyAlignment="1">
      <alignment horizontal="center"/>
    </xf>
    <xf numFmtId="168" fontId="1" fillId="43" borderId="3" xfId="44" applyNumberFormat="1" applyFont="1" applyFill="1" applyBorder="1" applyAlignment="1">
      <alignment horizontal="center"/>
    </xf>
    <xf numFmtId="168" fontId="1" fillId="44" borderId="3" xfId="44" applyNumberFormat="1" applyFont="1" applyFill="1" applyBorder="1" applyAlignment="1">
      <alignment horizontal="center"/>
    </xf>
    <xf numFmtId="169" fontId="0" fillId="0" borderId="0" xfId="0" applyNumberFormat="1"/>
    <xf numFmtId="170" fontId="0" fillId="0" borderId="0" xfId="0" applyNumberFormat="1" applyAlignment="1">
      <alignment horizontal="center"/>
    </xf>
    <xf numFmtId="166" fontId="4" fillId="5" borderId="3" xfId="0" applyNumberFormat="1" applyFont="1" applyFill="1" applyBorder="1" applyAlignment="1">
      <alignment horizontal="center"/>
    </xf>
    <xf numFmtId="166" fontId="0" fillId="0" borderId="0" xfId="0" applyNumberFormat="1" applyAlignment="1">
      <alignment horizontal="center"/>
    </xf>
    <xf numFmtId="168" fontId="1" fillId="0" borderId="0" xfId="44" applyNumberFormat="1" applyFont="1"/>
    <xf numFmtId="168" fontId="10" fillId="0" borderId="0" xfId="44" applyNumberFormat="1" applyFont="1"/>
    <xf numFmtId="168" fontId="10" fillId="40" borderId="3" xfId="44" applyNumberFormat="1" applyFont="1" applyFill="1" applyBorder="1" applyAlignment="1">
      <alignment horizontal="center"/>
    </xf>
    <xf numFmtId="168" fontId="10" fillId="44" borderId="3" xfId="44" applyNumberFormat="1" applyFont="1" applyFill="1" applyBorder="1" applyAlignment="1">
      <alignment horizontal="center"/>
    </xf>
    <xf numFmtId="168" fontId="10" fillId="41" borderId="3" xfId="44" applyNumberFormat="1" applyFont="1" applyFill="1" applyBorder="1" applyAlignment="1">
      <alignment horizontal="center"/>
    </xf>
    <xf numFmtId="168" fontId="10" fillId="42" borderId="3" xfId="44" applyNumberFormat="1" applyFont="1" applyFill="1" applyBorder="1" applyAlignment="1">
      <alignment horizontal="center"/>
    </xf>
    <xf numFmtId="168" fontId="10" fillId="43" borderId="3" xfId="44" applyNumberFormat="1" applyFont="1" applyFill="1" applyBorder="1" applyAlignment="1">
      <alignment horizontal="center"/>
    </xf>
    <xf numFmtId="166" fontId="9" fillId="0" borderId="3" xfId="0" applyNumberFormat="1" applyFont="1" applyBorder="1" applyAlignment="1">
      <alignment horizontal="center"/>
    </xf>
    <xf numFmtId="164" fontId="1" fillId="45" borderId="3" xfId="0" applyNumberFormat="1" applyFont="1" applyFill="1" applyBorder="1" applyAlignment="1">
      <alignment horizontal="center"/>
    </xf>
    <xf numFmtId="165" fontId="1" fillId="45" borderId="3" xfId="0" applyNumberFormat="1" applyFont="1" applyFill="1" applyBorder="1" applyAlignment="1">
      <alignment horizontal="center"/>
    </xf>
    <xf numFmtId="166" fontId="1" fillId="2" borderId="3" xfId="4" applyNumberFormat="1" applyFont="1" applyFill="1" applyBorder="1" applyAlignment="1">
      <alignment horizontal="center"/>
    </xf>
    <xf numFmtId="3" fontId="1" fillId="2" borderId="3" xfId="4" applyNumberFormat="1" applyFont="1" applyFill="1" applyBorder="1" applyAlignment="1">
      <alignment horizontal="center"/>
    </xf>
    <xf numFmtId="2" fontId="1" fillId="2" borderId="3" xfId="4" applyNumberFormat="1" applyFont="1" applyFill="1" applyBorder="1" applyAlignment="1">
      <alignment horizontal="center"/>
    </xf>
    <xf numFmtId="166" fontId="16" fillId="0" borderId="3" xfId="0" applyNumberFormat="1" applyFont="1" applyBorder="1" applyAlignment="1">
      <alignment horizontal="center"/>
    </xf>
    <xf numFmtId="166" fontId="15" fillId="0" borderId="3" xfId="0" applyNumberFormat="1" applyFont="1" applyBorder="1" applyAlignment="1">
      <alignment horizontal="center"/>
    </xf>
    <xf numFmtId="166" fontId="17" fillId="0" borderId="3" xfId="0" applyNumberFormat="1" applyFont="1" applyBorder="1" applyAlignment="1">
      <alignment horizontal="center"/>
    </xf>
    <xf numFmtId="166" fontId="2" fillId="8" borderId="3" xfId="0" applyNumberFormat="1" applyFont="1" applyFill="1" applyBorder="1" applyAlignment="1">
      <alignment horizontal="center"/>
    </xf>
    <xf numFmtId="166" fontId="0" fillId="0" borderId="3" xfId="0" applyNumberFormat="1" applyBorder="1" applyAlignment="1">
      <alignment horizontal="center"/>
    </xf>
    <xf numFmtId="167" fontId="9" fillId="0" borderId="3" xfId="0" applyNumberFormat="1" applyFont="1" applyBorder="1" applyAlignment="1">
      <alignment horizontal="right"/>
    </xf>
    <xf numFmtId="167" fontId="0" fillId="0" borderId="3" xfId="0" applyNumberFormat="1" applyBorder="1" applyAlignment="1">
      <alignment horizontal="right"/>
    </xf>
    <xf numFmtId="167" fontId="16" fillId="0" borderId="3" xfId="0" applyNumberFormat="1" applyFont="1" applyBorder="1" applyAlignment="1">
      <alignment horizontal="right"/>
    </xf>
    <xf numFmtId="167" fontId="15" fillId="0" borderId="3" xfId="0" applyNumberFormat="1" applyFont="1" applyBorder="1" applyAlignment="1">
      <alignment horizontal="right"/>
    </xf>
    <xf numFmtId="167" fontId="17" fillId="0" borderId="3" xfId="0" applyNumberFormat="1" applyFont="1" applyBorder="1" applyAlignment="1">
      <alignment horizontal="right"/>
    </xf>
    <xf numFmtId="0" fontId="0" fillId="0" borderId="0" xfId="0" applyAlignment="1">
      <alignment horizontal="right"/>
    </xf>
    <xf numFmtId="165" fontId="0" fillId="46" borderId="3" xfId="0" applyNumberFormat="1" applyFill="1" applyBorder="1" applyAlignment="1">
      <alignment horizontal="center"/>
    </xf>
    <xf numFmtId="0" fontId="0" fillId="46" borderId="0" xfId="0" applyFill="1" applyAlignment="1">
      <alignment wrapText="1"/>
    </xf>
    <xf numFmtId="164" fontId="1" fillId="40" borderId="16" xfId="0" applyNumberFormat="1" applyFont="1" applyFill="1" applyBorder="1" applyAlignment="1">
      <alignment horizontal="center"/>
    </xf>
    <xf numFmtId="164" fontId="1" fillId="40" borderId="17" xfId="0" applyNumberFormat="1" applyFont="1" applyFill="1" applyBorder="1" applyAlignment="1">
      <alignment horizontal="left"/>
    </xf>
    <xf numFmtId="164" fontId="1" fillId="41" borderId="16" xfId="0" applyNumberFormat="1" applyFont="1" applyFill="1" applyBorder="1" applyAlignment="1">
      <alignment horizontal="center"/>
    </xf>
    <xf numFmtId="164" fontId="1" fillId="41" borderId="17" xfId="0" applyNumberFormat="1" applyFont="1" applyFill="1" applyBorder="1" applyAlignment="1">
      <alignment horizontal="left"/>
    </xf>
    <xf numFmtId="164" fontId="1" fillId="42" borderId="16" xfId="0" applyNumberFormat="1" applyFont="1" applyFill="1" applyBorder="1" applyAlignment="1">
      <alignment horizontal="center"/>
    </xf>
    <xf numFmtId="164" fontId="1" fillId="42" borderId="17" xfId="0" applyNumberFormat="1" applyFont="1" applyFill="1" applyBorder="1" applyAlignment="1">
      <alignment horizontal="left"/>
    </xf>
    <xf numFmtId="164" fontId="1" fillId="43" borderId="16" xfId="0" applyNumberFormat="1" applyFont="1" applyFill="1" applyBorder="1" applyAlignment="1">
      <alignment horizontal="center"/>
    </xf>
    <xf numFmtId="164" fontId="1" fillId="43" borderId="17" xfId="0" applyNumberFormat="1" applyFont="1" applyFill="1" applyBorder="1" applyAlignment="1">
      <alignment horizontal="left"/>
    </xf>
    <xf numFmtId="164" fontId="1" fillId="44" borderId="16" xfId="0" applyNumberFormat="1" applyFont="1" applyFill="1" applyBorder="1" applyAlignment="1">
      <alignment horizontal="center"/>
    </xf>
    <xf numFmtId="164" fontId="1" fillId="44" borderId="17" xfId="0" applyNumberFormat="1" applyFont="1" applyFill="1" applyBorder="1" applyAlignment="1">
      <alignment horizontal="left"/>
    </xf>
    <xf numFmtId="0" fontId="1" fillId="2" borderId="16" xfId="0" applyFont="1" applyFill="1" applyBorder="1" applyAlignment="1">
      <alignment horizontal="center"/>
    </xf>
    <xf numFmtId="0" fontId="1" fillId="48" borderId="16" xfId="0" applyFont="1" applyFill="1" applyBorder="1" applyAlignment="1">
      <alignment horizontal="center"/>
    </xf>
    <xf numFmtId="0" fontId="1" fillId="48" borderId="17" xfId="0" applyFont="1" applyFill="1" applyBorder="1"/>
    <xf numFmtId="0" fontId="17" fillId="0" borderId="23" xfId="0" applyFont="1" applyBorder="1"/>
    <xf numFmtId="0" fontId="17" fillId="0" borderId="23" xfId="0" applyFont="1" applyBorder="1" applyAlignment="1">
      <alignment horizontal="center"/>
    </xf>
    <xf numFmtId="166" fontId="17" fillId="0" borderId="23" xfId="0" applyNumberFormat="1" applyFont="1" applyBorder="1" applyAlignment="1">
      <alignment horizontal="right"/>
    </xf>
    <xf numFmtId="3" fontId="17" fillId="0" borderId="23" xfId="0" applyNumberFormat="1" applyFont="1" applyBorder="1" applyAlignment="1">
      <alignment horizontal="right"/>
    </xf>
    <xf numFmtId="167" fontId="17" fillId="0" borderId="23" xfId="0" applyNumberFormat="1" applyFont="1" applyBorder="1" applyAlignment="1">
      <alignment horizontal="right"/>
    </xf>
    <xf numFmtId="3" fontId="17" fillId="0" borderId="23" xfId="0" applyNumberFormat="1" applyFont="1" applyBorder="1" applyAlignment="1">
      <alignment horizontal="center"/>
    </xf>
    <xf numFmtId="2" fontId="17" fillId="0" borderId="23" xfId="0" applyNumberFormat="1" applyFont="1" applyBorder="1" applyAlignment="1">
      <alignment horizontal="center"/>
    </xf>
    <xf numFmtId="164" fontId="17" fillId="0" borderId="23" xfId="0" applyNumberFormat="1" applyFont="1" applyBorder="1" applyAlignment="1">
      <alignment horizontal="center"/>
    </xf>
    <xf numFmtId="166" fontId="17" fillId="0" borderId="23" xfId="0" applyNumberFormat="1" applyFont="1" applyBorder="1" applyAlignment="1">
      <alignment horizontal="center"/>
    </xf>
    <xf numFmtId="165" fontId="17" fillId="46" borderId="23" xfId="0" applyNumberFormat="1" applyFont="1" applyFill="1" applyBorder="1" applyAlignment="1">
      <alignment horizontal="center"/>
    </xf>
    <xf numFmtId="166" fontId="0" fillId="0" borderId="23" xfId="0" applyNumberFormat="1" applyBorder="1" applyAlignment="1">
      <alignment horizontal="center"/>
    </xf>
    <xf numFmtId="168" fontId="1" fillId="48" borderId="23" xfId="44" applyNumberFormat="1" applyFont="1" applyFill="1" applyBorder="1" applyAlignment="1">
      <alignment horizontal="center"/>
    </xf>
    <xf numFmtId="0" fontId="0" fillId="0" borderId="24" xfId="0" applyBorder="1"/>
    <xf numFmtId="0" fontId="0" fillId="0" borderId="25" xfId="0" applyBorder="1"/>
    <xf numFmtId="0" fontId="0" fillId="0" borderId="25" xfId="0" applyBorder="1" applyAlignment="1">
      <alignment horizontal="center"/>
    </xf>
    <xf numFmtId="166" fontId="0" fillId="0" borderId="25" xfId="0" applyNumberFormat="1" applyBorder="1" applyAlignment="1">
      <alignment horizontal="right"/>
    </xf>
    <xf numFmtId="3" fontId="0" fillId="0" borderId="25" xfId="0" applyNumberFormat="1" applyBorder="1" applyAlignment="1">
      <alignment horizontal="right"/>
    </xf>
    <xf numFmtId="167" fontId="0" fillId="0" borderId="25" xfId="0" applyNumberFormat="1" applyBorder="1" applyAlignment="1">
      <alignment horizontal="right"/>
    </xf>
    <xf numFmtId="3" fontId="0" fillId="0" borderId="25" xfId="0" applyNumberFormat="1" applyBorder="1" applyAlignment="1">
      <alignment horizontal="center"/>
    </xf>
    <xf numFmtId="2" fontId="0" fillId="0" borderId="25" xfId="0" applyNumberFormat="1" applyBorder="1" applyAlignment="1">
      <alignment horizontal="center"/>
    </xf>
    <xf numFmtId="164" fontId="0" fillId="0" borderId="25" xfId="0" applyNumberFormat="1" applyBorder="1" applyAlignment="1">
      <alignment horizontal="center"/>
    </xf>
    <xf numFmtId="166" fontId="0" fillId="0" borderId="25" xfId="0" applyNumberFormat="1" applyBorder="1" applyAlignment="1">
      <alignment horizontal="center"/>
    </xf>
    <xf numFmtId="165" fontId="0" fillId="0" borderId="25" xfId="0" applyNumberFormat="1" applyBorder="1" applyAlignment="1">
      <alignment horizontal="center"/>
    </xf>
    <xf numFmtId="0" fontId="0" fillId="0" borderId="26" xfId="0" applyBorder="1"/>
    <xf numFmtId="0" fontId="9" fillId="0" borderId="26" xfId="0" applyFont="1" applyBorder="1"/>
    <xf numFmtId="0" fontId="15" fillId="0" borderId="26" xfId="0" applyFont="1" applyBorder="1"/>
    <xf numFmtId="0" fontId="16" fillId="0" borderId="26" xfId="0" applyFont="1" applyBorder="1" applyAlignment="1">
      <alignment horizontal="left"/>
    </xf>
    <xf numFmtId="0" fontId="2" fillId="8" borderId="26" xfId="0" applyFont="1" applyFill="1" applyBorder="1" applyAlignment="1">
      <alignment horizontal="left"/>
    </xf>
    <xf numFmtId="0" fontId="0" fillId="0" borderId="27" xfId="0" applyBorder="1"/>
    <xf numFmtId="0" fontId="0" fillId="0" borderId="28" xfId="0" applyBorder="1"/>
    <xf numFmtId="0" fontId="0" fillId="0" borderId="28" xfId="0" applyBorder="1" applyAlignment="1">
      <alignment horizontal="center"/>
    </xf>
    <xf numFmtId="166" fontId="0" fillId="0" borderId="28" xfId="0" applyNumberFormat="1" applyBorder="1" applyAlignment="1">
      <alignment horizontal="right"/>
    </xf>
    <xf numFmtId="3" fontId="0" fillId="0" borderId="28" xfId="0" applyNumberFormat="1" applyBorder="1" applyAlignment="1">
      <alignment horizontal="right"/>
    </xf>
    <xf numFmtId="167" fontId="0" fillId="0" borderId="28" xfId="0" applyNumberFormat="1" applyBorder="1" applyAlignment="1">
      <alignment horizontal="right"/>
    </xf>
    <xf numFmtId="3" fontId="0" fillId="0" borderId="28" xfId="0" applyNumberFormat="1" applyBorder="1" applyAlignment="1">
      <alignment horizontal="center"/>
    </xf>
    <xf numFmtId="2" fontId="0" fillId="0" borderId="28" xfId="0" applyNumberFormat="1" applyBorder="1" applyAlignment="1">
      <alignment horizontal="center"/>
    </xf>
    <xf numFmtId="164" fontId="0" fillId="0" borderId="28" xfId="0" applyNumberFormat="1" applyBorder="1" applyAlignment="1">
      <alignment horizontal="center"/>
    </xf>
    <xf numFmtId="166" fontId="0" fillId="0" borderId="28" xfId="0" applyNumberFormat="1" applyBorder="1" applyAlignment="1">
      <alignment horizontal="center"/>
    </xf>
    <xf numFmtId="165" fontId="0" fillId="0" borderId="28" xfId="0" applyNumberFormat="1" applyBorder="1" applyAlignment="1">
      <alignment horizontal="center"/>
    </xf>
    <xf numFmtId="168" fontId="1" fillId="40" borderId="28" xfId="44" applyNumberFormat="1" applyFont="1" applyFill="1" applyBorder="1" applyAlignment="1">
      <alignment horizontal="center"/>
    </xf>
    <xf numFmtId="168" fontId="1" fillId="41" borderId="25" xfId="44" applyNumberFormat="1" applyFont="1" applyFill="1" applyBorder="1" applyAlignment="1">
      <alignment horizontal="center"/>
    </xf>
    <xf numFmtId="0" fontId="0" fillId="46" borderId="26" xfId="0" applyFill="1" applyBorder="1"/>
    <xf numFmtId="168" fontId="1" fillId="41" borderId="28" xfId="44" applyNumberFormat="1" applyFont="1" applyFill="1" applyBorder="1" applyAlignment="1">
      <alignment horizontal="center"/>
    </xf>
    <xf numFmtId="168" fontId="1" fillId="42" borderId="25" xfId="44" applyNumberFormat="1" applyFont="1" applyFill="1" applyBorder="1" applyAlignment="1">
      <alignment horizontal="center"/>
    </xf>
    <xf numFmtId="168" fontId="1" fillId="42" borderId="28" xfId="44" applyNumberFormat="1" applyFont="1" applyFill="1" applyBorder="1" applyAlignment="1">
      <alignment horizontal="center"/>
    </xf>
    <xf numFmtId="168" fontId="1" fillId="43" borderId="25" xfId="44" applyNumberFormat="1" applyFont="1" applyFill="1" applyBorder="1" applyAlignment="1">
      <alignment horizontal="center"/>
    </xf>
    <xf numFmtId="168" fontId="1" fillId="43" borderId="28" xfId="44" applyNumberFormat="1" applyFont="1" applyFill="1" applyBorder="1" applyAlignment="1">
      <alignment horizontal="center"/>
    </xf>
    <xf numFmtId="168" fontId="1" fillId="44" borderId="25" xfId="44" applyNumberFormat="1" applyFont="1" applyFill="1" applyBorder="1" applyAlignment="1">
      <alignment horizontal="center"/>
    </xf>
    <xf numFmtId="0" fontId="17" fillId="0" borderId="26" xfId="0" applyFont="1" applyBorder="1"/>
    <xf numFmtId="168" fontId="1" fillId="44" borderId="28" xfId="44" applyNumberFormat="1" applyFont="1" applyFill="1" applyBorder="1" applyAlignment="1">
      <alignment horizontal="center"/>
    </xf>
    <xf numFmtId="0" fontId="1" fillId="2" borderId="16" xfId="0" applyFont="1" applyFill="1" applyBorder="1" applyAlignment="1">
      <alignment horizontal="left"/>
    </xf>
    <xf numFmtId="0" fontId="1" fillId="2" borderId="23" xfId="0" applyFont="1" applyFill="1" applyBorder="1" applyAlignment="1">
      <alignment horizontal="left"/>
    </xf>
    <xf numFmtId="0" fontId="1" fillId="2" borderId="23" xfId="0" applyFont="1" applyFill="1" applyBorder="1" applyAlignment="1">
      <alignment horizontal="center"/>
    </xf>
    <xf numFmtId="166" fontId="1" fillId="2" borderId="23" xfId="4" applyNumberFormat="1" applyFont="1" applyFill="1" applyBorder="1" applyAlignment="1">
      <alignment horizontal="center"/>
    </xf>
    <xf numFmtId="3" fontId="1" fillId="2" borderId="23" xfId="4" applyNumberFormat="1" applyFont="1" applyFill="1" applyBorder="1" applyAlignment="1">
      <alignment horizontal="center"/>
    </xf>
    <xf numFmtId="2" fontId="1" fillId="2" borderId="23" xfId="4" applyNumberFormat="1" applyFont="1" applyFill="1" applyBorder="1" applyAlignment="1">
      <alignment horizontal="center"/>
    </xf>
    <xf numFmtId="164" fontId="1" fillId="45" borderId="23" xfId="0" applyNumberFormat="1" applyFont="1" applyFill="1" applyBorder="1" applyAlignment="1">
      <alignment horizontal="center"/>
    </xf>
    <xf numFmtId="164" fontId="1" fillId="7" borderId="23" xfId="0" applyNumberFormat="1" applyFont="1" applyFill="1" applyBorder="1" applyAlignment="1">
      <alignment horizontal="center"/>
    </xf>
    <xf numFmtId="165" fontId="1" fillId="45" borderId="23" xfId="0" applyNumberFormat="1" applyFont="1" applyFill="1" applyBorder="1" applyAlignment="1">
      <alignment horizontal="center"/>
    </xf>
    <xf numFmtId="168" fontId="10" fillId="6" borderId="23" xfId="44" applyNumberFormat="1" applyFont="1" applyFill="1" applyBorder="1" applyAlignment="1">
      <alignment horizontal="center"/>
    </xf>
    <xf numFmtId="168" fontId="10" fillId="47" borderId="23" xfId="44" applyNumberFormat="1" applyFont="1" applyFill="1" applyBorder="1" applyAlignment="1">
      <alignment horizontal="center"/>
    </xf>
    <xf numFmtId="168" fontId="35" fillId="40" borderId="25" xfId="44" applyNumberFormat="1" applyFont="1" applyFill="1" applyBorder="1" applyAlignment="1">
      <alignment horizontal="center"/>
    </xf>
    <xf numFmtId="168" fontId="35" fillId="40" borderId="3" xfId="44" applyNumberFormat="1" applyFont="1" applyFill="1" applyBorder="1" applyAlignment="1">
      <alignment horizontal="center"/>
    </xf>
    <xf numFmtId="164" fontId="35" fillId="40" borderId="15" xfId="0" applyNumberFormat="1" applyFont="1" applyFill="1" applyBorder="1" applyAlignment="1">
      <alignment horizontal="left"/>
    </xf>
    <xf numFmtId="0" fontId="17" fillId="46" borderId="16" xfId="0" applyFont="1" applyFill="1" applyBorder="1"/>
    <xf numFmtId="0" fontId="34" fillId="0" borderId="0" xfId="0" applyFont="1" applyAlignment="1">
      <alignment horizontal="center"/>
    </xf>
    <xf numFmtId="0" fontId="34" fillId="6" borderId="0" xfId="0" applyFont="1" applyFill="1" applyAlignment="1">
      <alignment horizontal="center"/>
    </xf>
    <xf numFmtId="0" fontId="0" fillId="49" borderId="26" xfId="0" applyFill="1" applyBorder="1"/>
    <xf numFmtId="0" fontId="1" fillId="0" borderId="30" xfId="0" applyFont="1" applyBorder="1"/>
    <xf numFmtId="0" fontId="1" fillId="48" borderId="23" xfId="0" applyFont="1" applyFill="1" applyBorder="1"/>
    <xf numFmtId="164" fontId="35" fillId="40" borderId="25" xfId="0" applyNumberFormat="1" applyFont="1" applyFill="1" applyBorder="1" applyAlignment="1">
      <alignment horizontal="left"/>
    </xf>
    <xf numFmtId="0" fontId="1" fillId="0" borderId="18" xfId="0" applyFont="1" applyBorder="1" applyAlignment="1">
      <alignment horizontal="center"/>
    </xf>
    <xf numFmtId="164" fontId="35" fillId="40" borderId="3" xfId="0" applyNumberFormat="1" applyFont="1" applyFill="1" applyBorder="1" applyAlignment="1">
      <alignment horizontal="left"/>
    </xf>
    <xf numFmtId="0" fontId="1" fillId="0" borderId="19" xfId="0" applyFont="1" applyBorder="1" applyAlignment="1">
      <alignment horizontal="center"/>
    </xf>
    <xf numFmtId="164" fontId="1" fillId="40" borderId="3" xfId="0" applyNumberFormat="1" applyFont="1" applyFill="1" applyBorder="1" applyAlignment="1">
      <alignment horizontal="left"/>
    </xf>
    <xf numFmtId="164" fontId="1" fillId="40" borderId="28" xfId="0" applyNumberFormat="1" applyFont="1" applyFill="1" applyBorder="1" applyAlignment="1">
      <alignment horizontal="left"/>
    </xf>
    <xf numFmtId="0" fontId="1" fillId="0" borderId="20" xfId="0" applyFont="1" applyBorder="1" applyAlignment="1">
      <alignment horizontal="center"/>
    </xf>
    <xf numFmtId="0" fontId="1" fillId="41" borderId="25" xfId="0" applyFont="1" applyFill="1" applyBorder="1"/>
    <xf numFmtId="0" fontId="1" fillId="41" borderId="3" xfId="0" applyFont="1" applyFill="1" applyBorder="1"/>
    <xf numFmtId="0" fontId="1" fillId="41" borderId="28" xfId="0" applyFont="1" applyFill="1" applyBorder="1"/>
    <xf numFmtId="164" fontId="1" fillId="42" borderId="25" xfId="0" applyNumberFormat="1" applyFont="1" applyFill="1" applyBorder="1" applyAlignment="1">
      <alignment horizontal="left"/>
    </xf>
    <xf numFmtId="164" fontId="1" fillId="42" borderId="3" xfId="0" applyNumberFormat="1" applyFont="1" applyFill="1" applyBorder="1" applyAlignment="1">
      <alignment horizontal="left"/>
    </xf>
    <xf numFmtId="164" fontId="1" fillId="42" borderId="28" xfId="0" applyNumberFormat="1" applyFont="1" applyFill="1" applyBorder="1" applyAlignment="1">
      <alignment horizontal="left"/>
    </xf>
    <xf numFmtId="164" fontId="1" fillId="43" borderId="25" xfId="0" applyNumberFormat="1" applyFont="1" applyFill="1" applyBorder="1" applyAlignment="1">
      <alignment horizontal="left"/>
    </xf>
    <xf numFmtId="164" fontId="1" fillId="43" borderId="3" xfId="0" applyNumberFormat="1" applyFont="1" applyFill="1" applyBorder="1" applyAlignment="1">
      <alignment horizontal="left"/>
    </xf>
    <xf numFmtId="164" fontId="1" fillId="43" borderId="28" xfId="0" applyNumberFormat="1" applyFont="1" applyFill="1" applyBorder="1" applyAlignment="1">
      <alignment horizontal="left"/>
    </xf>
    <xf numFmtId="164" fontId="1" fillId="44" borderId="25" xfId="0" applyNumberFormat="1" applyFont="1" applyFill="1" applyBorder="1" applyAlignment="1">
      <alignment horizontal="left"/>
    </xf>
    <xf numFmtId="164" fontId="1" fillId="44" borderId="3" xfId="0" applyNumberFormat="1" applyFont="1" applyFill="1" applyBorder="1" applyAlignment="1">
      <alignment horizontal="left"/>
    </xf>
    <xf numFmtId="164" fontId="1" fillId="44" borderId="28" xfId="0" applyNumberFormat="1" applyFont="1" applyFill="1" applyBorder="1" applyAlignment="1">
      <alignment horizontal="left"/>
    </xf>
    <xf numFmtId="0" fontId="1" fillId="2" borderId="31" xfId="0" applyFont="1" applyFill="1" applyBorder="1" applyAlignment="1">
      <alignment horizontal="left"/>
    </xf>
    <xf numFmtId="0" fontId="1" fillId="2" borderId="32" xfId="0" applyFont="1" applyFill="1" applyBorder="1" applyAlignment="1">
      <alignment horizontal="left"/>
    </xf>
    <xf numFmtId="0" fontId="1" fillId="2" borderId="32" xfId="0" applyFont="1" applyFill="1" applyBorder="1" applyAlignment="1">
      <alignment horizontal="center"/>
    </xf>
    <xf numFmtId="166" fontId="1" fillId="2" borderId="32" xfId="4" applyNumberFormat="1" applyFont="1" applyFill="1" applyBorder="1" applyAlignment="1">
      <alignment horizontal="center"/>
    </xf>
    <xf numFmtId="3" fontId="1" fillId="2" borderId="32" xfId="4" applyNumberFormat="1" applyFont="1" applyFill="1" applyBorder="1" applyAlignment="1">
      <alignment horizontal="center"/>
    </xf>
    <xf numFmtId="2" fontId="1" fillId="2" borderId="32" xfId="4" applyNumberFormat="1" applyFont="1" applyFill="1" applyBorder="1" applyAlignment="1">
      <alignment horizontal="center"/>
    </xf>
    <xf numFmtId="164" fontId="1" fillId="45" borderId="32" xfId="0" applyNumberFormat="1" applyFont="1" applyFill="1" applyBorder="1" applyAlignment="1">
      <alignment horizontal="center"/>
    </xf>
    <xf numFmtId="164" fontId="1" fillId="7" borderId="32" xfId="0" applyNumberFormat="1" applyFont="1" applyFill="1" applyBorder="1" applyAlignment="1">
      <alignment horizontal="center"/>
    </xf>
    <xf numFmtId="165" fontId="1" fillId="45" borderId="32" xfId="0" applyNumberFormat="1" applyFont="1" applyFill="1" applyBorder="1" applyAlignment="1">
      <alignment horizontal="center"/>
    </xf>
    <xf numFmtId="168" fontId="10" fillId="6" borderId="32" xfId="44" applyNumberFormat="1" applyFont="1" applyFill="1" applyBorder="1" applyAlignment="1">
      <alignment horizontal="center"/>
    </xf>
    <xf numFmtId="168" fontId="10" fillId="47" borderId="32" xfId="44" applyNumberFormat="1" applyFont="1" applyFill="1" applyBorder="1" applyAlignment="1">
      <alignment horizontal="center"/>
    </xf>
    <xf numFmtId="164" fontId="1" fillId="41" borderId="3" xfId="0" applyNumberFormat="1" applyFont="1" applyFill="1" applyBorder="1" applyAlignment="1">
      <alignment horizontal="left"/>
    </xf>
    <xf numFmtId="0" fontId="1" fillId="0" borderId="29" xfId="0" applyFont="1" applyBorder="1" applyAlignment="1">
      <alignment horizontal="center"/>
    </xf>
    <xf numFmtId="0" fontId="1" fillId="0" borderId="17" xfId="0" applyFont="1" applyBorder="1" applyAlignment="1">
      <alignment horizontal="center"/>
    </xf>
    <xf numFmtId="166" fontId="17" fillId="0" borderId="25" xfId="0" applyNumberFormat="1" applyFont="1" applyBorder="1" applyAlignment="1">
      <alignment horizontal="center"/>
    </xf>
    <xf numFmtId="166" fontId="17" fillId="0" borderId="28" xfId="0" applyNumberFormat="1" applyFont="1" applyBorder="1" applyAlignment="1">
      <alignment horizontal="center"/>
    </xf>
    <xf numFmtId="0" fontId="1" fillId="0" borderId="17" xfId="0" applyFont="1" applyBorder="1"/>
    <xf numFmtId="164" fontId="1" fillId="41" borderId="25" xfId="0" applyNumberFormat="1" applyFont="1" applyFill="1" applyBorder="1" applyAlignment="1">
      <alignment horizontal="left"/>
    </xf>
    <xf numFmtId="164" fontId="1" fillId="41" borderId="28" xfId="0" applyNumberFormat="1" applyFont="1" applyFill="1" applyBorder="1" applyAlignment="1">
      <alignment horizontal="left"/>
    </xf>
    <xf numFmtId="164" fontId="10" fillId="40" borderId="3" xfId="0" applyNumberFormat="1" applyFont="1" applyFill="1" applyBorder="1" applyAlignment="1">
      <alignment horizontal="left"/>
    </xf>
    <xf numFmtId="0" fontId="10" fillId="41" borderId="3" xfId="0" applyFont="1" applyFill="1" applyBorder="1"/>
    <xf numFmtId="164" fontId="10" fillId="43" borderId="3" xfId="0" applyNumberFormat="1" applyFont="1" applyFill="1" applyBorder="1" applyAlignment="1">
      <alignment horizontal="left"/>
    </xf>
    <xf numFmtId="164" fontId="10" fillId="44" borderId="3" xfId="0" applyNumberFormat="1" applyFont="1" applyFill="1" applyBorder="1" applyAlignment="1">
      <alignment horizontal="left"/>
    </xf>
    <xf numFmtId="0" fontId="1" fillId="0" borderId="22" xfId="0" applyFont="1" applyBorder="1" applyAlignment="1">
      <alignment horizontal="center"/>
    </xf>
    <xf numFmtId="0" fontId="10" fillId="42" borderId="3" xfId="0" applyFont="1" applyFill="1" applyBorder="1"/>
    <xf numFmtId="0" fontId="9" fillId="0" borderId="21" xfId="0" applyFont="1" applyBorder="1"/>
    <xf numFmtId="0" fontId="9" fillId="0" borderId="21" xfId="0" applyFont="1" applyBorder="1" applyAlignment="1">
      <alignment horizontal="center"/>
    </xf>
    <xf numFmtId="166" fontId="9" fillId="0" borderId="21" xfId="0" applyNumberFormat="1" applyFont="1" applyBorder="1" applyAlignment="1">
      <alignment horizontal="right"/>
    </xf>
    <xf numFmtId="3" fontId="9" fillId="0" borderId="21" xfId="0" applyNumberFormat="1" applyFont="1" applyBorder="1" applyAlignment="1">
      <alignment horizontal="right"/>
    </xf>
    <xf numFmtId="3" fontId="9" fillId="0" borderId="21" xfId="0" applyNumberFormat="1" applyFont="1" applyBorder="1" applyAlignment="1">
      <alignment horizontal="center"/>
    </xf>
    <xf numFmtId="2" fontId="9" fillId="0" borderId="21" xfId="0" applyNumberFormat="1" applyFont="1" applyBorder="1" applyAlignment="1">
      <alignment horizontal="center"/>
    </xf>
    <xf numFmtId="164" fontId="9" fillId="0" borderId="21" xfId="0" applyNumberFormat="1" applyFont="1" applyBorder="1" applyAlignment="1">
      <alignment horizontal="center"/>
    </xf>
    <xf numFmtId="165" fontId="9" fillId="0" borderId="21" xfId="0" applyNumberFormat="1" applyFont="1" applyBorder="1" applyAlignment="1">
      <alignment horizontal="center"/>
    </xf>
    <xf numFmtId="0" fontId="9" fillId="0" borderId="24" xfId="0" applyFont="1" applyBorder="1"/>
    <xf numFmtId="0" fontId="9" fillId="0" borderId="25" xfId="0" applyFont="1" applyBorder="1"/>
    <xf numFmtId="0" fontId="9" fillId="0" borderId="25" xfId="0" applyFont="1" applyBorder="1" applyAlignment="1">
      <alignment horizontal="center"/>
    </xf>
    <xf numFmtId="166" fontId="9" fillId="0" borderId="25" xfId="0" applyNumberFormat="1" applyFont="1" applyBorder="1" applyAlignment="1">
      <alignment horizontal="right"/>
    </xf>
    <xf numFmtId="3" fontId="9" fillId="0" borderId="25" xfId="0" applyNumberFormat="1" applyFont="1" applyBorder="1" applyAlignment="1">
      <alignment horizontal="right"/>
    </xf>
    <xf numFmtId="167" fontId="9" fillId="0" borderId="25" xfId="0" applyNumberFormat="1" applyFont="1" applyBorder="1" applyAlignment="1">
      <alignment horizontal="right"/>
    </xf>
    <xf numFmtId="3" fontId="9" fillId="0" borderId="25" xfId="0" applyNumberFormat="1" applyFont="1" applyBorder="1" applyAlignment="1">
      <alignment horizontal="center"/>
    </xf>
    <xf numFmtId="2" fontId="9" fillId="0" borderId="25" xfId="0" applyNumberFormat="1" applyFont="1" applyBorder="1" applyAlignment="1">
      <alignment horizontal="center"/>
    </xf>
    <xf numFmtId="164" fontId="9" fillId="0" borderId="25" xfId="0" applyNumberFormat="1" applyFont="1" applyBorder="1" applyAlignment="1">
      <alignment horizontal="center"/>
    </xf>
    <xf numFmtId="166" fontId="9" fillId="0" borderId="25" xfId="0" applyNumberFormat="1" applyFont="1" applyBorder="1" applyAlignment="1">
      <alignment horizontal="center"/>
    </xf>
    <xf numFmtId="165" fontId="9" fillId="0" borderId="25" xfId="0" applyNumberFormat="1" applyFont="1" applyBorder="1" applyAlignment="1">
      <alignment horizontal="center"/>
    </xf>
    <xf numFmtId="0" fontId="9" fillId="0" borderId="27" xfId="0" applyFont="1" applyBorder="1"/>
    <xf numFmtId="0" fontId="9" fillId="0" borderId="28" xfId="0" applyFont="1" applyBorder="1"/>
    <xf numFmtId="0" fontId="9" fillId="0" borderId="28" xfId="0" applyFont="1" applyBorder="1" applyAlignment="1">
      <alignment horizontal="center"/>
    </xf>
    <xf numFmtId="166" fontId="9" fillId="0" borderId="28" xfId="0" applyNumberFormat="1" applyFont="1" applyBorder="1" applyAlignment="1">
      <alignment horizontal="right"/>
    </xf>
    <xf numFmtId="3" fontId="9" fillId="0" borderId="28" xfId="0" applyNumberFormat="1" applyFont="1" applyBorder="1" applyAlignment="1">
      <alignment horizontal="right"/>
    </xf>
    <xf numFmtId="167" fontId="9" fillId="0" borderId="28" xfId="0" applyNumberFormat="1" applyFont="1" applyBorder="1" applyAlignment="1">
      <alignment horizontal="right"/>
    </xf>
    <xf numFmtId="3" fontId="9" fillId="0" borderId="28" xfId="0" applyNumberFormat="1" applyFont="1" applyBorder="1" applyAlignment="1">
      <alignment horizontal="center"/>
    </xf>
    <xf numFmtId="2" fontId="9" fillId="0" borderId="28" xfId="0" applyNumberFormat="1" applyFont="1" applyBorder="1" applyAlignment="1">
      <alignment horizontal="center"/>
    </xf>
    <xf numFmtId="164" fontId="9" fillId="0" borderId="28" xfId="0" applyNumberFormat="1" applyFont="1" applyBorder="1" applyAlignment="1">
      <alignment horizontal="center"/>
    </xf>
    <xf numFmtId="166" fontId="9" fillId="0" borderId="28" xfId="0" applyNumberFormat="1" applyFont="1" applyBorder="1" applyAlignment="1">
      <alignment horizontal="center"/>
    </xf>
    <xf numFmtId="165" fontId="9" fillId="0" borderId="28" xfId="0" applyNumberFormat="1" applyFont="1" applyBorder="1" applyAlignment="1">
      <alignment horizontal="center"/>
    </xf>
    <xf numFmtId="168" fontId="10" fillId="40" borderId="28" xfId="44" applyNumberFormat="1" applyFont="1" applyFill="1" applyBorder="1" applyAlignment="1">
      <alignment horizontal="center"/>
    </xf>
    <xf numFmtId="164" fontId="10" fillId="40" borderId="28" xfId="0" applyNumberFormat="1" applyFont="1" applyFill="1" applyBorder="1" applyAlignment="1">
      <alignment horizontal="left"/>
    </xf>
    <xf numFmtId="168" fontId="10" fillId="41" borderId="25" xfId="44" applyNumberFormat="1" applyFont="1" applyFill="1" applyBorder="1" applyAlignment="1">
      <alignment horizontal="center"/>
    </xf>
    <xf numFmtId="0" fontId="10" fillId="41" borderId="25" xfId="0" applyFont="1" applyFill="1" applyBorder="1"/>
    <xf numFmtId="168" fontId="10" fillId="41" borderId="28" xfId="44" applyNumberFormat="1" applyFont="1" applyFill="1" applyBorder="1" applyAlignment="1">
      <alignment horizontal="center"/>
    </xf>
    <xf numFmtId="0" fontId="10" fillId="41" borderId="28" xfId="0" applyFont="1" applyFill="1" applyBorder="1"/>
    <xf numFmtId="168" fontId="10" fillId="42" borderId="25" xfId="44" applyNumberFormat="1" applyFont="1" applyFill="1" applyBorder="1" applyAlignment="1">
      <alignment horizontal="center"/>
    </xf>
    <xf numFmtId="0" fontId="10" fillId="42" borderId="25" xfId="0" applyFont="1" applyFill="1" applyBorder="1"/>
    <xf numFmtId="168" fontId="10" fillId="42" borderId="28" xfId="44" applyNumberFormat="1" applyFont="1" applyFill="1" applyBorder="1" applyAlignment="1">
      <alignment horizontal="center"/>
    </xf>
    <xf numFmtId="0" fontId="10" fillId="42" borderId="28" xfId="0" applyFont="1" applyFill="1" applyBorder="1"/>
    <xf numFmtId="168" fontId="10" fillId="43" borderId="25" xfId="44" applyNumberFormat="1" applyFont="1" applyFill="1" applyBorder="1" applyAlignment="1">
      <alignment horizontal="center"/>
    </xf>
    <xf numFmtId="164" fontId="10" fillId="43" borderId="25" xfId="0" applyNumberFormat="1" applyFont="1" applyFill="1" applyBorder="1" applyAlignment="1">
      <alignment horizontal="left"/>
    </xf>
    <xf numFmtId="168" fontId="10" fillId="43" borderId="28" xfId="44" applyNumberFormat="1" applyFont="1" applyFill="1" applyBorder="1" applyAlignment="1">
      <alignment horizontal="center"/>
    </xf>
    <xf numFmtId="164" fontId="10" fillId="43" borderId="28" xfId="0" applyNumberFormat="1" applyFont="1" applyFill="1" applyBorder="1" applyAlignment="1">
      <alignment horizontal="left"/>
    </xf>
    <xf numFmtId="168" fontId="10" fillId="44" borderId="25" xfId="44" applyNumberFormat="1" applyFont="1" applyFill="1" applyBorder="1" applyAlignment="1">
      <alignment horizontal="center"/>
    </xf>
    <xf numFmtId="164" fontId="10" fillId="44" borderId="25" xfId="0" applyNumberFormat="1" applyFont="1" applyFill="1" applyBorder="1" applyAlignment="1">
      <alignment horizontal="left"/>
    </xf>
    <xf numFmtId="168" fontId="10" fillId="44" borderId="28" xfId="44" applyNumberFormat="1" applyFont="1" applyFill="1" applyBorder="1" applyAlignment="1">
      <alignment horizontal="center"/>
    </xf>
    <xf numFmtId="164" fontId="10" fillId="44" borderId="28" xfId="0" applyNumberFormat="1" applyFont="1" applyFill="1" applyBorder="1" applyAlignment="1">
      <alignment horizontal="left"/>
    </xf>
    <xf numFmtId="4" fontId="36" fillId="0" borderId="3" xfId="0" applyNumberFormat="1" applyFont="1" applyBorder="1" applyAlignment="1">
      <alignment horizontal="center"/>
    </xf>
    <xf numFmtId="3" fontId="36" fillId="0" borderId="3" xfId="0" applyNumberFormat="1" applyFont="1" applyBorder="1" applyAlignment="1">
      <alignment horizontal="center"/>
    </xf>
    <xf numFmtId="164" fontId="36" fillId="0" borderId="3" xfId="0" applyNumberFormat="1" applyFont="1" applyBorder="1" applyAlignment="1">
      <alignment horizontal="center"/>
    </xf>
    <xf numFmtId="2" fontId="36" fillId="0" borderId="3" xfId="0" applyNumberFormat="1" applyFont="1" applyBorder="1" applyAlignment="1">
      <alignment horizontal="center"/>
    </xf>
    <xf numFmtId="168" fontId="38" fillId="0" borderId="0" xfId="44" applyNumberFormat="1" applyFont="1"/>
    <xf numFmtId="0" fontId="38" fillId="0" borderId="0" xfId="0" applyFont="1" applyAlignment="1">
      <alignment horizontal="center"/>
    </xf>
    <xf numFmtId="164" fontId="38" fillId="0" borderId="3" xfId="0" applyNumberFormat="1" applyFont="1" applyBorder="1" applyAlignment="1">
      <alignment horizontal="center"/>
    </xf>
    <xf numFmtId="165" fontId="36" fillId="0" borderId="3" xfId="0" applyNumberFormat="1" applyFont="1" applyBorder="1" applyAlignment="1">
      <alignment horizontal="center"/>
    </xf>
    <xf numFmtId="0" fontId="38" fillId="0" borderId="0" xfId="0" applyFont="1"/>
    <xf numFmtId="166" fontId="37" fillId="0" borderId="3" xfId="0" applyNumberFormat="1" applyFont="1" applyBorder="1" applyAlignment="1">
      <alignment horizontal="center"/>
    </xf>
    <xf numFmtId="168" fontId="10" fillId="42" borderId="3" xfId="44" applyNumberFormat="1" applyFont="1" applyFill="1" applyBorder="1" applyAlignment="1">
      <alignment horizontal="left"/>
    </xf>
    <xf numFmtId="168" fontId="10" fillId="47" borderId="23" xfId="44" applyNumberFormat="1" applyFont="1" applyFill="1" applyBorder="1" applyAlignment="1">
      <alignment horizontal="left"/>
    </xf>
    <xf numFmtId="168" fontId="10" fillId="41" borderId="3" xfId="44" applyNumberFormat="1" applyFont="1" applyFill="1" applyBorder="1" applyAlignment="1">
      <alignment horizontal="left"/>
    </xf>
    <xf numFmtId="168" fontId="10" fillId="43" borderId="3" xfId="44" applyNumberFormat="1" applyFont="1" applyFill="1" applyBorder="1" applyAlignment="1">
      <alignment horizontal="left"/>
    </xf>
    <xf numFmtId="168" fontId="10" fillId="44" borderId="3" xfId="44" applyNumberFormat="1" applyFont="1" applyFill="1" applyBorder="1" applyAlignment="1">
      <alignment horizontal="left"/>
    </xf>
    <xf numFmtId="166" fontId="5" fillId="0" borderId="3" xfId="0" applyNumberFormat="1" applyFont="1" applyBorder="1"/>
    <xf numFmtId="0" fontId="35" fillId="40" borderId="3" xfId="0" applyFont="1" applyFill="1" applyBorder="1" applyAlignment="1">
      <alignment horizontal="left"/>
    </xf>
    <xf numFmtId="0" fontId="10" fillId="40" borderId="3" xfId="0" applyFont="1" applyFill="1" applyBorder="1" applyAlignment="1">
      <alignment horizontal="left"/>
    </xf>
    <xf numFmtId="0" fontId="4" fillId="5" borderId="24" xfId="0" applyFont="1" applyFill="1" applyBorder="1" applyAlignment="1">
      <alignment horizontal="left"/>
    </xf>
    <xf numFmtId="0" fontId="6" fillId="5" borderId="25" xfId="0" applyFont="1" applyFill="1" applyBorder="1" applyAlignment="1">
      <alignment horizontal="left"/>
    </xf>
    <xf numFmtId="0" fontId="4" fillId="5" borderId="25" xfId="0" applyFont="1" applyFill="1" applyBorder="1" applyAlignment="1">
      <alignment horizontal="left"/>
    </xf>
    <xf numFmtId="0" fontId="4" fillId="5" borderId="25" xfId="0" applyFont="1" applyFill="1" applyBorder="1" applyAlignment="1">
      <alignment horizontal="center"/>
    </xf>
    <xf numFmtId="4" fontId="4" fillId="5" borderId="25" xfId="0" applyNumberFormat="1" applyFont="1" applyFill="1" applyBorder="1" applyAlignment="1">
      <alignment horizontal="center"/>
    </xf>
    <xf numFmtId="3" fontId="4" fillId="5" borderId="25" xfId="0" applyNumberFormat="1" applyFont="1" applyFill="1" applyBorder="1" applyAlignment="1">
      <alignment horizontal="center"/>
    </xf>
    <xf numFmtId="164" fontId="4" fillId="5" borderId="25" xfId="0" applyNumberFormat="1" applyFont="1" applyFill="1" applyBorder="1" applyAlignment="1">
      <alignment horizontal="center"/>
    </xf>
    <xf numFmtId="2" fontId="4" fillId="5" borderId="25" xfId="0" applyNumberFormat="1" applyFont="1" applyFill="1" applyBorder="1" applyAlignment="1">
      <alignment horizontal="center"/>
    </xf>
    <xf numFmtId="166" fontId="4" fillId="5" borderId="25" xfId="0" applyNumberFormat="1" applyFont="1" applyFill="1" applyBorder="1" applyAlignment="1">
      <alignment horizontal="center"/>
    </xf>
    <xf numFmtId="164" fontId="14" fillId="10" borderId="25" xfId="0" applyNumberFormat="1" applyFont="1" applyFill="1" applyBorder="1" applyAlignment="1">
      <alignment horizontal="center"/>
    </xf>
    <xf numFmtId="165" fontId="4" fillId="5" borderId="25" xfId="0" applyNumberFormat="1" applyFont="1" applyFill="1" applyBorder="1" applyAlignment="1">
      <alignment horizontal="center"/>
    </xf>
    <xf numFmtId="166" fontId="5" fillId="0" borderId="25" xfId="0" applyNumberFormat="1" applyFont="1" applyBorder="1"/>
    <xf numFmtId="0" fontId="35" fillId="40" borderId="25" xfId="0" applyFont="1" applyFill="1" applyBorder="1" applyAlignment="1">
      <alignment horizontal="left"/>
    </xf>
    <xf numFmtId="0" fontId="10" fillId="0" borderId="18" xfId="0" applyFont="1" applyBorder="1" applyAlignment="1">
      <alignment horizontal="center"/>
    </xf>
    <xf numFmtId="0" fontId="4" fillId="5" borderId="26" xfId="0" applyFont="1" applyFill="1" applyBorder="1" applyAlignment="1">
      <alignment horizontal="left"/>
    </xf>
    <xf numFmtId="0" fontId="10" fillId="0" borderId="22" xfId="0" applyFont="1" applyBorder="1" applyAlignment="1">
      <alignment horizontal="center"/>
    </xf>
    <xf numFmtId="0" fontId="4" fillId="5" borderId="27" xfId="0" applyFont="1" applyFill="1" applyBorder="1" applyAlignment="1">
      <alignment horizontal="left"/>
    </xf>
    <xf numFmtId="0" fontId="6" fillId="5" borderId="28" xfId="0" applyFont="1" applyFill="1" applyBorder="1" applyAlignment="1">
      <alignment horizontal="left"/>
    </xf>
    <xf numFmtId="0" fontId="4" fillId="5" borderId="28" xfId="0" applyFont="1" applyFill="1" applyBorder="1" applyAlignment="1">
      <alignment horizontal="left"/>
    </xf>
    <xf numFmtId="0" fontId="4" fillId="5" borderId="28" xfId="0" applyFont="1" applyFill="1" applyBorder="1" applyAlignment="1">
      <alignment horizontal="center"/>
    </xf>
    <xf numFmtId="4" fontId="4" fillId="5" borderId="28" xfId="0" applyNumberFormat="1" applyFont="1" applyFill="1" applyBorder="1" applyAlignment="1">
      <alignment horizontal="center"/>
    </xf>
    <xf numFmtId="3" fontId="4" fillId="5" borderId="28" xfId="0" applyNumberFormat="1" applyFont="1" applyFill="1" applyBorder="1" applyAlignment="1">
      <alignment horizontal="center"/>
    </xf>
    <xf numFmtId="164" fontId="4" fillId="5" borderId="28" xfId="0" applyNumberFormat="1" applyFont="1" applyFill="1" applyBorder="1" applyAlignment="1">
      <alignment horizontal="center"/>
    </xf>
    <xf numFmtId="2" fontId="4" fillId="5" borderId="28" xfId="0" applyNumberFormat="1" applyFont="1" applyFill="1" applyBorder="1" applyAlignment="1">
      <alignment horizontal="center"/>
    </xf>
    <xf numFmtId="166" fontId="4" fillId="5" borderId="28" xfId="0" applyNumberFormat="1" applyFont="1" applyFill="1" applyBorder="1" applyAlignment="1">
      <alignment horizontal="center"/>
    </xf>
    <xf numFmtId="164" fontId="14" fillId="10" borderId="28" xfId="0" applyNumberFormat="1" applyFont="1" applyFill="1" applyBorder="1" applyAlignment="1">
      <alignment horizontal="center"/>
    </xf>
    <xf numFmtId="165" fontId="4" fillId="5" borderId="28" xfId="0" applyNumberFormat="1" applyFont="1" applyFill="1" applyBorder="1" applyAlignment="1">
      <alignment horizontal="center"/>
    </xf>
    <xf numFmtId="166" fontId="5" fillId="0" borderId="28" xfId="0" applyNumberFormat="1" applyFont="1" applyBorder="1"/>
    <xf numFmtId="0" fontId="10" fillId="40" borderId="28" xfId="0" applyFont="1" applyFill="1" applyBorder="1" applyAlignment="1">
      <alignment horizontal="left"/>
    </xf>
    <xf numFmtId="0" fontId="10" fillId="0" borderId="29" xfId="0" applyFont="1" applyBorder="1" applyAlignment="1">
      <alignment horizontal="center"/>
    </xf>
    <xf numFmtId="168" fontId="10" fillId="41" borderId="25" xfId="44" applyNumberFormat="1" applyFont="1" applyFill="1" applyBorder="1" applyAlignment="1">
      <alignment horizontal="left"/>
    </xf>
    <xf numFmtId="168" fontId="10" fillId="41" borderId="28" xfId="44" applyNumberFormat="1" applyFont="1" applyFill="1" applyBorder="1" applyAlignment="1">
      <alignment horizontal="left"/>
    </xf>
    <xf numFmtId="168" fontId="10" fillId="42" borderId="25" xfId="44" applyNumberFormat="1" applyFont="1" applyFill="1" applyBorder="1" applyAlignment="1">
      <alignment horizontal="left"/>
    </xf>
    <xf numFmtId="168" fontId="10" fillId="42" borderId="28" xfId="44" applyNumberFormat="1" applyFont="1" applyFill="1" applyBorder="1" applyAlignment="1">
      <alignment horizontal="left"/>
    </xf>
    <xf numFmtId="168" fontId="10" fillId="43" borderId="25" xfId="44" applyNumberFormat="1" applyFont="1" applyFill="1" applyBorder="1" applyAlignment="1">
      <alignment horizontal="left"/>
    </xf>
    <xf numFmtId="168" fontId="10" fillId="43" borderId="28" xfId="44" applyNumberFormat="1" applyFont="1" applyFill="1" applyBorder="1" applyAlignment="1">
      <alignment horizontal="left"/>
    </xf>
    <xf numFmtId="168" fontId="10" fillId="44" borderId="25" xfId="44" applyNumberFormat="1" applyFont="1" applyFill="1" applyBorder="1" applyAlignment="1">
      <alignment horizontal="left"/>
    </xf>
    <xf numFmtId="168" fontId="10" fillId="44" borderId="28" xfId="44" applyNumberFormat="1" applyFont="1" applyFill="1" applyBorder="1" applyAlignment="1">
      <alignment horizontal="left"/>
    </xf>
    <xf numFmtId="0" fontId="36" fillId="0" borderId="3" xfId="0" applyFont="1" applyBorder="1"/>
    <xf numFmtId="9" fontId="10" fillId="47" borderId="23" xfId="44" applyFont="1" applyFill="1" applyBorder="1" applyAlignment="1">
      <alignment horizontal="center"/>
    </xf>
    <xf numFmtId="9" fontId="0" fillId="0" borderId="0" xfId="44" applyFont="1"/>
    <xf numFmtId="9" fontId="35" fillId="40" borderId="3" xfId="44" applyFont="1" applyFill="1" applyBorder="1" applyAlignment="1">
      <alignment horizontal="center"/>
    </xf>
    <xf numFmtId="0" fontId="1" fillId="0" borderId="24" xfId="0" applyFont="1" applyBorder="1" applyAlignment="1">
      <alignment horizontal="center"/>
    </xf>
    <xf numFmtId="9" fontId="35" fillId="40" borderId="25" xfId="44" applyFont="1" applyFill="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9" fontId="1" fillId="40" borderId="28" xfId="44" applyFont="1" applyFill="1" applyBorder="1" applyAlignment="1">
      <alignment horizontal="center"/>
    </xf>
    <xf numFmtId="9" fontId="1" fillId="41" borderId="25" xfId="44" applyFont="1" applyFill="1" applyBorder="1" applyAlignment="1">
      <alignment horizontal="center"/>
    </xf>
    <xf numFmtId="9" fontId="1" fillId="41" borderId="28" xfId="44" applyFont="1" applyFill="1" applyBorder="1" applyAlignment="1">
      <alignment horizontal="center"/>
    </xf>
    <xf numFmtId="169" fontId="0" fillId="0" borderId="25" xfId="0" applyNumberFormat="1" applyBorder="1"/>
    <xf numFmtId="9" fontId="1" fillId="42" borderId="25" xfId="44" applyFont="1" applyFill="1" applyBorder="1" applyAlignment="1">
      <alignment horizontal="center"/>
    </xf>
    <xf numFmtId="169" fontId="0" fillId="0" borderId="28" xfId="0" applyNumberFormat="1" applyBorder="1"/>
    <xf numFmtId="9" fontId="1" fillId="42" borderId="28" xfId="44" applyFont="1" applyFill="1" applyBorder="1" applyAlignment="1">
      <alignment horizontal="center"/>
    </xf>
    <xf numFmtId="169" fontId="0" fillId="0" borderId="3" xfId="0" applyNumberFormat="1" applyBorder="1"/>
    <xf numFmtId="9" fontId="1" fillId="43" borderId="25" xfId="44" applyFont="1" applyFill="1" applyBorder="1" applyAlignment="1">
      <alignment horizontal="center"/>
    </xf>
    <xf numFmtId="9" fontId="1" fillId="43" borderId="28" xfId="44" applyFont="1" applyFill="1" applyBorder="1" applyAlignment="1">
      <alignment horizontal="center"/>
    </xf>
    <xf numFmtId="9" fontId="1" fillId="44" borderId="25" xfId="44" applyFont="1" applyFill="1" applyBorder="1" applyAlignment="1">
      <alignment horizontal="center"/>
    </xf>
    <xf numFmtId="9" fontId="1" fillId="44" borderId="28" xfId="44" applyFont="1" applyFill="1" applyBorder="1" applyAlignment="1">
      <alignment horizontal="center"/>
    </xf>
    <xf numFmtId="4" fontId="0" fillId="0" borderId="25" xfId="0" applyNumberFormat="1" applyBorder="1" applyAlignment="1">
      <alignment horizontal="center"/>
    </xf>
    <xf numFmtId="169" fontId="0" fillId="0" borderId="25" xfId="0" applyNumberFormat="1" applyBorder="1" applyAlignment="1">
      <alignment horizontal="center"/>
    </xf>
    <xf numFmtId="4" fontId="0" fillId="0" borderId="3" xfId="0" applyNumberFormat="1" applyBorder="1" applyAlignment="1">
      <alignment horizontal="center"/>
    </xf>
    <xf numFmtId="169" fontId="0" fillId="0" borderId="3" xfId="0" applyNumberFormat="1" applyBorder="1" applyAlignment="1">
      <alignment horizontal="center"/>
    </xf>
    <xf numFmtId="4" fontId="0" fillId="0" borderId="28" xfId="0" applyNumberFormat="1" applyBorder="1" applyAlignment="1">
      <alignment horizontal="center"/>
    </xf>
    <xf numFmtId="169" fontId="0" fillId="0" borderId="28" xfId="0" applyNumberFormat="1" applyBorder="1" applyAlignment="1">
      <alignment horizontal="center"/>
    </xf>
    <xf numFmtId="167" fontId="9" fillId="0" borderId="21" xfId="0" applyNumberFormat="1" applyFont="1" applyBorder="1" applyAlignment="1">
      <alignment horizontal="center"/>
    </xf>
    <xf numFmtId="0" fontId="39" fillId="0" borderId="0" xfId="0" applyFont="1"/>
    <xf numFmtId="0" fontId="0" fillId="49" borderId="0" xfId="0" applyFill="1"/>
    <xf numFmtId="0" fontId="32" fillId="0" borderId="0" xfId="0" applyFont="1" applyAlignment="1">
      <alignment horizontal="left"/>
    </xf>
    <xf numFmtId="0" fontId="10" fillId="0" borderId="0" xfId="0" applyFont="1" applyAlignment="1">
      <alignment horizontal="center"/>
    </xf>
    <xf numFmtId="0" fontId="1" fillId="60" borderId="0" xfId="0" applyFont="1" applyFill="1" applyAlignment="1">
      <alignment horizontal="center"/>
    </xf>
    <xf numFmtId="0" fontId="32" fillId="0" borderId="0" xfId="0" applyFont="1" applyAlignment="1">
      <alignment horizontal="center"/>
    </xf>
    <xf numFmtId="0" fontId="5" fillId="0" borderId="0" xfId="0" applyFont="1" applyAlignment="1">
      <alignment horizontal="center"/>
    </xf>
    <xf numFmtId="0" fontId="0" fillId="0" borderId="33" xfId="0" applyBorder="1"/>
    <xf numFmtId="0" fontId="12" fillId="0" borderId="33" xfId="3" applyBorder="1"/>
    <xf numFmtId="0" fontId="1" fillId="0" borderId="33" xfId="0" applyFont="1" applyBorder="1"/>
    <xf numFmtId="0" fontId="0" fillId="0" borderId="34" xfId="0" applyBorder="1"/>
    <xf numFmtId="0" fontId="1" fillId="0" borderId="15" xfId="0" applyFont="1" applyBorder="1"/>
    <xf numFmtId="0" fontId="1" fillId="0" borderId="36" xfId="0" applyFont="1" applyBorder="1"/>
    <xf numFmtId="0" fontId="0" fillId="0" borderId="37" xfId="0" applyBorder="1"/>
    <xf numFmtId="0" fontId="12" fillId="0" borderId="37" xfId="3" applyBorder="1"/>
    <xf numFmtId="0" fontId="1" fillId="0" borderId="37" xfId="0" applyFont="1" applyBorder="1"/>
    <xf numFmtId="0" fontId="12" fillId="0" borderId="33" xfId="3" applyFill="1" applyBorder="1"/>
    <xf numFmtId="0" fontId="41" fillId="45" borderId="15" xfId="0" applyFont="1" applyFill="1" applyBorder="1"/>
    <xf numFmtId="0" fontId="42" fillId="0" borderId="33" xfId="0" applyFont="1" applyBorder="1"/>
    <xf numFmtId="0" fontId="41" fillId="0" borderId="33" xfId="0" applyFont="1" applyBorder="1"/>
    <xf numFmtId="0" fontId="43" fillId="0" borderId="33" xfId="0" applyFont="1" applyBorder="1"/>
    <xf numFmtId="0" fontId="42" fillId="0" borderId="34" xfId="0" applyFont="1" applyBorder="1"/>
    <xf numFmtId="0" fontId="42" fillId="0" borderId="0" xfId="0" applyFont="1"/>
    <xf numFmtId="0" fontId="41" fillId="5" borderId="33" xfId="0" applyFont="1" applyFill="1" applyBorder="1"/>
    <xf numFmtId="164" fontId="10" fillId="0" borderId="0" xfId="0" applyNumberFormat="1" applyFont="1" applyAlignment="1">
      <alignment horizontal="center"/>
    </xf>
    <xf numFmtId="0" fontId="32" fillId="0" borderId="0" xfId="0" applyFont="1" applyAlignment="1">
      <alignment horizontal="right"/>
    </xf>
    <xf numFmtId="0" fontId="10" fillId="6" borderId="35" xfId="0" applyFont="1" applyFill="1" applyBorder="1" applyAlignment="1">
      <alignment horizontal="center"/>
    </xf>
    <xf numFmtId="0" fontId="10" fillId="6" borderId="38" xfId="0" applyFont="1" applyFill="1" applyBorder="1" applyAlignment="1">
      <alignment horizontal="center"/>
    </xf>
    <xf numFmtId="0" fontId="29" fillId="53" borderId="38" xfId="0" applyFont="1" applyFill="1" applyBorder="1" applyAlignment="1">
      <alignment horizontal="center"/>
    </xf>
    <xf numFmtId="0" fontId="10" fillId="54" borderId="38" xfId="0" applyFont="1" applyFill="1" applyBorder="1" applyAlignment="1">
      <alignment horizontal="center"/>
    </xf>
    <xf numFmtId="0" fontId="5" fillId="0" borderId="38" xfId="0" applyFont="1" applyBorder="1" applyAlignment="1">
      <alignment horizontal="center"/>
    </xf>
    <xf numFmtId="0" fontId="40" fillId="53" borderId="38" xfId="0" applyFont="1" applyFill="1" applyBorder="1" applyAlignment="1">
      <alignment horizontal="center"/>
    </xf>
    <xf numFmtId="0" fontId="5" fillId="55" borderId="39" xfId="0" applyFont="1" applyFill="1" applyBorder="1" applyAlignment="1">
      <alignment horizontal="center"/>
    </xf>
    <xf numFmtId="0" fontId="10" fillId="52" borderId="38" xfId="0" applyFont="1" applyFill="1" applyBorder="1" applyAlignment="1">
      <alignment horizontal="center"/>
    </xf>
    <xf numFmtId="0" fontId="33" fillId="52" borderId="38" xfId="0" applyFont="1" applyFill="1" applyBorder="1" applyAlignment="1">
      <alignment horizontal="center" vertical="center" wrapText="1"/>
    </xf>
    <xf numFmtId="0" fontId="5" fillId="51" borderId="38" xfId="0" applyFont="1" applyFill="1" applyBorder="1" applyAlignment="1">
      <alignment horizontal="center"/>
    </xf>
    <xf numFmtId="0" fontId="5" fillId="50" borderId="38" xfId="0" applyFont="1" applyFill="1" applyBorder="1" applyAlignment="1">
      <alignment horizontal="center"/>
    </xf>
    <xf numFmtId="0" fontId="5" fillId="50" borderId="39" xfId="0" applyFont="1" applyFill="1" applyBorder="1" applyAlignment="1">
      <alignment horizontal="center"/>
    </xf>
    <xf numFmtId="0" fontId="1" fillId="6" borderId="35" xfId="0" applyFont="1" applyFill="1" applyBorder="1" applyAlignment="1">
      <alignment horizontal="center"/>
    </xf>
    <xf numFmtId="0" fontId="29" fillId="56" borderId="38" xfId="0" applyFont="1" applyFill="1" applyBorder="1" applyAlignment="1">
      <alignment horizontal="center"/>
    </xf>
    <xf numFmtId="0" fontId="10" fillId="57" borderId="38" xfId="0" applyFont="1" applyFill="1" applyBorder="1" applyAlignment="1">
      <alignment horizontal="center"/>
    </xf>
    <xf numFmtId="0" fontId="0" fillId="59" borderId="38" xfId="0" applyFill="1" applyBorder="1" applyAlignment="1">
      <alignment horizontal="center"/>
    </xf>
    <xf numFmtId="0" fontId="31" fillId="58" borderId="38" xfId="0" applyFont="1" applyFill="1" applyBorder="1" applyAlignment="1">
      <alignment horizontal="center"/>
    </xf>
    <xf numFmtId="0" fontId="0" fillId="59" borderId="39" xfId="0" applyFill="1" applyBorder="1" applyAlignment="1">
      <alignment horizontal="center"/>
    </xf>
    <xf numFmtId="0" fontId="10" fillId="0" borderId="40" xfId="0" applyFont="1" applyBorder="1" applyAlignment="1">
      <alignment horizontal="center"/>
    </xf>
    <xf numFmtId="164" fontId="10" fillId="40" borderId="43" xfId="0" applyNumberFormat="1" applyFont="1" applyFill="1" applyBorder="1" applyAlignment="1">
      <alignment horizontal="center"/>
    </xf>
    <xf numFmtId="0" fontId="5" fillId="0" borderId="40" xfId="0" applyFont="1" applyBorder="1" applyAlignment="1">
      <alignment horizontal="center"/>
    </xf>
    <xf numFmtId="164" fontId="10" fillId="41" borderId="43" xfId="0" applyNumberFormat="1" applyFont="1" applyFill="1" applyBorder="1" applyAlignment="1">
      <alignment horizontal="center"/>
    </xf>
    <xf numFmtId="164" fontId="10" fillId="42" borderId="43" xfId="0" applyNumberFormat="1" applyFont="1" applyFill="1" applyBorder="1" applyAlignment="1">
      <alignment horizontal="center"/>
    </xf>
    <xf numFmtId="164" fontId="10" fillId="43" borderId="43" xfId="0" applyNumberFormat="1" applyFont="1" applyFill="1" applyBorder="1" applyAlignment="1">
      <alignment horizontal="center"/>
    </xf>
    <xf numFmtId="164" fontId="10" fillId="44" borderId="43" xfId="0" applyNumberFormat="1" applyFont="1" applyFill="1" applyBorder="1" applyAlignment="1">
      <alignment horizontal="center"/>
    </xf>
    <xf numFmtId="164" fontId="10" fillId="43" borderId="45" xfId="0" applyNumberFormat="1" applyFont="1" applyFill="1" applyBorder="1" applyAlignment="1">
      <alignment horizontal="center"/>
    </xf>
    <xf numFmtId="0" fontId="1" fillId="6" borderId="38" xfId="0" applyFont="1" applyFill="1" applyBorder="1" applyAlignment="1">
      <alignment horizontal="center"/>
    </xf>
    <xf numFmtId="0" fontId="10" fillId="60" borderId="38" xfId="0" applyFont="1" applyFill="1" applyBorder="1" applyAlignment="1">
      <alignment horizontal="center"/>
    </xf>
    <xf numFmtId="0" fontId="10" fillId="0" borderId="38" xfId="0" applyFont="1" applyBorder="1" applyAlignment="1">
      <alignment horizontal="center"/>
    </xf>
    <xf numFmtId="0" fontId="34" fillId="0" borderId="38" xfId="0" applyFont="1" applyBorder="1" applyAlignment="1">
      <alignment horizontal="center"/>
    </xf>
    <xf numFmtId="0" fontId="1" fillId="0" borderId="39" xfId="0" applyFont="1" applyBorder="1" applyAlignment="1">
      <alignment horizontal="center"/>
    </xf>
    <xf numFmtId="0" fontId="1" fillId="0" borderId="1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9" xfId="0" applyFont="1" applyBorder="1" applyAlignment="1">
      <alignment horizontal="center" vertical="center" wrapText="1"/>
    </xf>
    <xf numFmtId="0" fontId="0" fillId="49" borderId="27" xfId="0" applyFill="1" applyBorder="1"/>
    <xf numFmtId="0" fontId="0" fillId="0" borderId="46" xfId="0" applyBorder="1"/>
    <xf numFmtId="0" fontId="0" fillId="0" borderId="21" xfId="0" applyBorder="1"/>
    <xf numFmtId="0" fontId="0" fillId="0" borderId="21" xfId="0" applyBorder="1" applyAlignment="1">
      <alignment horizontal="center"/>
    </xf>
    <xf numFmtId="166" fontId="0" fillId="0" borderId="21" xfId="0" applyNumberFormat="1" applyBorder="1" applyAlignment="1">
      <alignment horizontal="right"/>
    </xf>
    <xf numFmtId="3" fontId="0" fillId="0" borderId="21" xfId="0" applyNumberFormat="1" applyBorder="1" applyAlignment="1">
      <alignment horizontal="right"/>
    </xf>
    <xf numFmtId="167" fontId="0" fillId="0" borderId="21" xfId="0" applyNumberFormat="1" applyBorder="1" applyAlignment="1">
      <alignment horizontal="right"/>
    </xf>
    <xf numFmtId="3" fontId="0" fillId="0" borderId="21" xfId="0" applyNumberFormat="1" applyBorder="1" applyAlignment="1">
      <alignment horizontal="center"/>
    </xf>
    <xf numFmtId="2" fontId="0" fillId="0" borderId="21" xfId="0" applyNumberFormat="1" applyBorder="1" applyAlignment="1">
      <alignment horizontal="center"/>
    </xf>
    <xf numFmtId="164" fontId="0" fillId="0" borderId="21" xfId="0" applyNumberFormat="1" applyBorder="1" applyAlignment="1">
      <alignment horizontal="center"/>
    </xf>
    <xf numFmtId="166" fontId="0" fillId="0" borderId="21" xfId="0" applyNumberFormat="1" applyBorder="1" applyAlignment="1">
      <alignment horizontal="center"/>
    </xf>
    <xf numFmtId="165" fontId="0" fillId="0" borderId="21" xfId="0" applyNumberFormat="1" applyBorder="1" applyAlignment="1">
      <alignment horizontal="center"/>
    </xf>
    <xf numFmtId="168" fontId="1" fillId="43" borderId="21" xfId="44" applyNumberFormat="1" applyFont="1" applyFill="1" applyBorder="1" applyAlignment="1">
      <alignment horizontal="center"/>
    </xf>
    <xf numFmtId="164" fontId="1" fillId="43" borderId="21" xfId="0" applyNumberFormat="1" applyFont="1" applyFill="1" applyBorder="1" applyAlignment="1">
      <alignment horizontal="left"/>
    </xf>
    <xf numFmtId="166" fontId="17" fillId="0" borderId="21" xfId="0" applyNumberFormat="1" applyFont="1" applyBorder="1" applyAlignment="1">
      <alignment horizontal="center"/>
    </xf>
    <xf numFmtId="0" fontId="2" fillId="8" borderId="27" xfId="0" applyFont="1" applyFill="1" applyBorder="1" applyAlignment="1">
      <alignment horizontal="left"/>
    </xf>
    <xf numFmtId="0" fontId="2" fillId="8" borderId="28" xfId="0" applyFont="1" applyFill="1" applyBorder="1" applyAlignment="1">
      <alignment horizontal="left"/>
    </xf>
    <xf numFmtId="0" fontId="2" fillId="8" borderId="28" xfId="0" applyFont="1" applyFill="1" applyBorder="1" applyAlignment="1">
      <alignment horizontal="center"/>
    </xf>
    <xf numFmtId="166" fontId="2" fillId="8" borderId="28" xfId="0" applyNumberFormat="1" applyFont="1" applyFill="1" applyBorder="1" applyAlignment="1">
      <alignment horizontal="right"/>
    </xf>
    <xf numFmtId="3" fontId="2" fillId="8" borderId="28" xfId="0" applyNumberFormat="1" applyFont="1" applyFill="1" applyBorder="1" applyAlignment="1">
      <alignment horizontal="right"/>
    </xf>
    <xf numFmtId="3" fontId="2" fillId="8" borderId="28" xfId="0" applyNumberFormat="1" applyFont="1" applyFill="1" applyBorder="1" applyAlignment="1">
      <alignment horizontal="center"/>
    </xf>
    <xf numFmtId="2" fontId="2" fillId="8" borderId="28" xfId="0" applyNumberFormat="1" applyFont="1" applyFill="1" applyBorder="1" applyAlignment="1">
      <alignment horizontal="center"/>
    </xf>
    <xf numFmtId="164" fontId="2" fillId="8" borderId="28" xfId="0" applyNumberFormat="1" applyFont="1" applyFill="1" applyBorder="1" applyAlignment="1">
      <alignment horizontal="center"/>
    </xf>
    <xf numFmtId="166" fontId="2" fillId="8" borderId="28" xfId="0" applyNumberFormat="1" applyFont="1" applyFill="1" applyBorder="1" applyAlignment="1">
      <alignment horizontal="center"/>
    </xf>
    <xf numFmtId="165" fontId="2" fillId="8" borderId="28" xfId="0" applyNumberFormat="1" applyFont="1" applyFill="1" applyBorder="1" applyAlignment="1">
      <alignment horizontal="center"/>
    </xf>
    <xf numFmtId="0" fontId="0" fillId="46" borderId="27" xfId="0" applyFill="1" applyBorder="1"/>
    <xf numFmtId="165" fontId="0" fillId="46" borderId="28" xfId="0" applyNumberFormat="1" applyFill="1" applyBorder="1" applyAlignment="1">
      <alignment horizontal="center"/>
    </xf>
    <xf numFmtId="0" fontId="36" fillId="0" borderId="3" xfId="0" applyFont="1" applyBorder="1" applyAlignment="1">
      <alignment horizontal="left"/>
    </xf>
    <xf numFmtId="0" fontId="0" fillId="0" borderId="0" xfId="0" applyAlignment="1">
      <alignment horizontal="left" wrapText="1"/>
    </xf>
    <xf numFmtId="0" fontId="10" fillId="0" borderId="41" xfId="0" applyFont="1" applyBorder="1" applyAlignment="1">
      <alignment horizontal="center"/>
    </xf>
    <xf numFmtId="0" fontId="10" fillId="0" borderId="42" xfId="0" applyFont="1" applyBorder="1" applyAlignment="1">
      <alignment horizont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wrapText="1"/>
    </xf>
    <xf numFmtId="0" fontId="10" fillId="0" borderId="45" xfId="0" applyFont="1" applyBorder="1" applyAlignment="1">
      <alignment horizontal="center" wrapText="1"/>
    </xf>
    <xf numFmtId="0" fontId="36" fillId="0" borderId="4" xfId="0" applyFont="1" applyBorder="1" applyAlignment="1">
      <alignment horizontal="left"/>
    </xf>
    <xf numFmtId="0" fontId="36" fillId="0" borderId="5" xfId="0" applyFont="1" applyBorder="1" applyAlignment="1">
      <alignment horizontal="left"/>
    </xf>
    <xf numFmtId="0" fontId="36" fillId="0" borderId="6" xfId="0" applyFont="1" applyBorder="1" applyAlignment="1">
      <alignment horizontal="left"/>
    </xf>
    <xf numFmtId="0" fontId="10" fillId="0" borderId="40" xfId="0" applyFont="1" applyBorder="1" applyAlignment="1">
      <alignment horizontal="center"/>
    </xf>
    <xf numFmtId="0" fontId="10" fillId="0" borderId="43" xfId="0" applyFont="1" applyBorder="1" applyAlignment="1">
      <alignment horizontal="center"/>
    </xf>
    <xf numFmtId="0" fontId="4" fillId="0" borderId="3" xfId="0" applyFont="1" applyFill="1" applyBorder="1"/>
    <xf numFmtId="0" fontId="4" fillId="0" borderId="3" xfId="0" applyFont="1" applyFill="1" applyBorder="1" applyAlignment="1">
      <alignment horizontal="center"/>
    </xf>
    <xf numFmtId="166" fontId="4" fillId="0" borderId="3" xfId="0" applyNumberFormat="1" applyFont="1" applyFill="1" applyBorder="1" applyAlignment="1">
      <alignment horizontal="right"/>
    </xf>
    <xf numFmtId="3" fontId="4" fillId="0" borderId="3" xfId="0" applyNumberFormat="1" applyFont="1" applyFill="1" applyBorder="1" applyAlignment="1">
      <alignment horizontal="right"/>
    </xf>
    <xf numFmtId="167" fontId="4" fillId="0" borderId="3" xfId="0" applyNumberFormat="1" applyFont="1" applyFill="1" applyBorder="1" applyAlignment="1">
      <alignment horizontal="center"/>
    </xf>
    <xf numFmtId="3" fontId="4" fillId="0" borderId="3" xfId="0" applyNumberFormat="1" applyFont="1" applyFill="1" applyBorder="1" applyAlignment="1">
      <alignment horizontal="center"/>
    </xf>
    <xf numFmtId="2" fontId="4" fillId="0" borderId="3" xfId="0" applyNumberFormat="1" applyFont="1" applyFill="1" applyBorder="1" applyAlignment="1">
      <alignment horizontal="center"/>
    </xf>
    <xf numFmtId="164" fontId="4" fillId="0" borderId="3" xfId="0" applyNumberFormat="1" applyFont="1" applyFill="1" applyBorder="1" applyAlignment="1">
      <alignment horizontal="center"/>
    </xf>
    <xf numFmtId="164" fontId="14" fillId="0" borderId="3" xfId="0" applyNumberFormat="1" applyFont="1" applyFill="1" applyBorder="1" applyAlignment="1">
      <alignment horizontal="center"/>
    </xf>
    <xf numFmtId="165" fontId="4" fillId="0" borderId="3" xfId="0" applyNumberFormat="1" applyFont="1" applyFill="1" applyBorder="1" applyAlignment="1">
      <alignment horizontal="center"/>
    </xf>
    <xf numFmtId="0" fontId="0" fillId="0" borderId="0" xfId="0" applyFill="1"/>
    <xf numFmtId="0" fontId="5" fillId="0" borderId="3" xfId="0" applyFont="1" applyFill="1" applyBorder="1"/>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3" builtinId="22" customBuiltin="1"/>
    <cellStyle name="Check Cell" xfId="15" builtinId="23" customBuiltin="1"/>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3" builtinId="8"/>
    <cellStyle name="Input" xfId="2" builtinId="20" customBuiltin="1"/>
    <cellStyle name="Linked Cell" xfId="14" builtinId="24" customBuiltin="1"/>
    <cellStyle name="Neutral" xfId="4" builtinId="28" customBuiltin="1"/>
    <cellStyle name="Normal" xfId="0" builtinId="0"/>
    <cellStyle name="Note" xfId="17" builtinId="10" customBuiltin="1"/>
    <cellStyle name="Output" xfId="12" builtinId="21" customBuiltin="1"/>
    <cellStyle name="Percent" xfId="44" builtinId="5"/>
    <cellStyle name="Style0" xfId="1" xr:uid="{00000000-0005-0000-0000-000004000000}"/>
    <cellStyle name="Title" xfId="5"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BBEBA"/>
      <color rgb="FFFFF2B7"/>
      <color rgb="FFE898A8"/>
      <color rgb="FFCA1120"/>
      <color rgb="FFCEDAF9"/>
      <color rgb="FFBDE4FB"/>
      <color rgb="FF60F4D6"/>
      <color rgb="FFA6DBA0"/>
      <color rgb="FF008837"/>
      <color rgb="FFC2A5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10</xdr:row>
      <xdr:rowOff>0</xdr:rowOff>
    </xdr:from>
    <xdr:to>
      <xdr:col>0</xdr:col>
      <xdr:colOff>7440146</xdr:colOff>
      <xdr:row>54</xdr:row>
      <xdr:rowOff>66675</xdr:rowOff>
    </xdr:to>
    <xdr:pic>
      <xdr:nvPicPr>
        <xdr:cNvPr id="5" name="Picture 4">
          <a:extLst>
            <a:ext uri="{FF2B5EF4-FFF2-40B4-BE49-F238E27FC236}">
              <a16:creationId xmlns:a16="http://schemas.microsoft.com/office/drawing/2014/main" id="{991951D1-EFA8-466A-A87F-F1BE219FCDCE}"/>
            </a:ext>
          </a:extLst>
        </xdr:cNvPr>
        <xdr:cNvPicPr>
          <a:picLocks noChangeAspect="1"/>
        </xdr:cNvPicPr>
      </xdr:nvPicPr>
      <xdr:blipFill>
        <a:blip xmlns:r="http://schemas.openxmlformats.org/officeDocument/2006/relationships" r:embed="rId1"/>
        <a:stretch>
          <a:fillRect/>
        </a:stretch>
      </xdr:blipFill>
      <xdr:spPr>
        <a:xfrm>
          <a:off x="171450" y="1724025"/>
          <a:ext cx="7268696" cy="10563225"/>
        </a:xfrm>
        <a:prstGeom prst="rect">
          <a:avLst/>
        </a:prstGeom>
      </xdr:spPr>
    </xdr:pic>
    <xdr:clientData/>
  </xdr:twoCellAnchor>
  <xdr:twoCellAnchor editAs="oneCell">
    <xdr:from>
      <xdr:col>2</xdr:col>
      <xdr:colOff>777216</xdr:colOff>
      <xdr:row>8</xdr:row>
      <xdr:rowOff>114300</xdr:rowOff>
    </xdr:from>
    <xdr:to>
      <xdr:col>2</xdr:col>
      <xdr:colOff>10933323</xdr:colOff>
      <xdr:row>36</xdr:row>
      <xdr:rowOff>114300</xdr:rowOff>
    </xdr:to>
    <xdr:pic>
      <xdr:nvPicPr>
        <xdr:cNvPr id="2" name="Picture 1">
          <a:extLst>
            <a:ext uri="{FF2B5EF4-FFF2-40B4-BE49-F238E27FC236}">
              <a16:creationId xmlns:a16="http://schemas.microsoft.com/office/drawing/2014/main" id="{EB48B9E2-D453-4E0B-93B4-1180ACCC5B14}"/>
            </a:ext>
          </a:extLst>
        </xdr:cNvPr>
        <xdr:cNvPicPr>
          <a:picLocks noChangeAspect="1"/>
        </xdr:cNvPicPr>
      </xdr:nvPicPr>
      <xdr:blipFill>
        <a:blip xmlns:r="http://schemas.openxmlformats.org/officeDocument/2006/relationships" r:embed="rId2"/>
        <a:stretch>
          <a:fillRect/>
        </a:stretch>
      </xdr:blipFill>
      <xdr:spPr>
        <a:xfrm>
          <a:off x="17360241" y="1266825"/>
          <a:ext cx="10156107" cy="6677025"/>
        </a:xfrm>
        <a:prstGeom prst="rect">
          <a:avLst/>
        </a:prstGeom>
      </xdr:spPr>
    </xdr:pic>
    <xdr:clientData/>
  </xdr:twoCellAnchor>
  <xdr:twoCellAnchor editAs="oneCell">
    <xdr:from>
      <xdr:col>0</xdr:col>
      <xdr:colOff>447675</xdr:colOff>
      <xdr:row>56</xdr:row>
      <xdr:rowOff>85725</xdr:rowOff>
    </xdr:from>
    <xdr:to>
      <xdr:col>0</xdr:col>
      <xdr:colOff>1552437</xdr:colOff>
      <xdr:row>62</xdr:row>
      <xdr:rowOff>114117</xdr:rowOff>
    </xdr:to>
    <xdr:pic>
      <xdr:nvPicPr>
        <xdr:cNvPr id="3" name="Picture 2">
          <a:extLst>
            <a:ext uri="{FF2B5EF4-FFF2-40B4-BE49-F238E27FC236}">
              <a16:creationId xmlns:a16="http://schemas.microsoft.com/office/drawing/2014/main" id="{59AFA4ED-A9A0-4C6A-8CEA-F80D9B581390}"/>
            </a:ext>
          </a:extLst>
        </xdr:cNvPr>
        <xdr:cNvPicPr>
          <a:picLocks noChangeAspect="1"/>
        </xdr:cNvPicPr>
      </xdr:nvPicPr>
      <xdr:blipFill>
        <a:blip xmlns:r="http://schemas.openxmlformats.org/officeDocument/2006/relationships" r:embed="rId3"/>
        <a:stretch>
          <a:fillRect/>
        </a:stretch>
      </xdr:blipFill>
      <xdr:spPr>
        <a:xfrm>
          <a:off x="447675" y="13449300"/>
          <a:ext cx="1104762" cy="1466667"/>
        </a:xfrm>
        <a:prstGeom prst="rect">
          <a:avLst/>
        </a:prstGeom>
      </xdr:spPr>
    </xdr:pic>
    <xdr:clientData/>
  </xdr:twoCellAnchor>
  <xdr:twoCellAnchor editAs="oneCell">
    <xdr:from>
      <xdr:col>0</xdr:col>
      <xdr:colOff>0</xdr:colOff>
      <xdr:row>71</xdr:row>
      <xdr:rowOff>47625</xdr:rowOff>
    </xdr:from>
    <xdr:to>
      <xdr:col>0</xdr:col>
      <xdr:colOff>7676190</xdr:colOff>
      <xdr:row>107</xdr:row>
      <xdr:rowOff>94173</xdr:rowOff>
    </xdr:to>
    <xdr:pic>
      <xdr:nvPicPr>
        <xdr:cNvPr id="4" name="Picture 3">
          <a:extLst>
            <a:ext uri="{FF2B5EF4-FFF2-40B4-BE49-F238E27FC236}">
              <a16:creationId xmlns:a16="http://schemas.microsoft.com/office/drawing/2014/main" id="{F775EF58-E40E-4BC7-9705-3AF493B9C82D}"/>
            </a:ext>
          </a:extLst>
        </xdr:cNvPr>
        <xdr:cNvPicPr>
          <a:picLocks noChangeAspect="1"/>
        </xdr:cNvPicPr>
      </xdr:nvPicPr>
      <xdr:blipFill>
        <a:blip xmlns:r="http://schemas.openxmlformats.org/officeDocument/2006/relationships" r:embed="rId4"/>
        <a:stretch>
          <a:fillRect/>
        </a:stretch>
      </xdr:blipFill>
      <xdr:spPr>
        <a:xfrm>
          <a:off x="0" y="17011650"/>
          <a:ext cx="7676190" cy="8619048"/>
        </a:xfrm>
        <a:prstGeom prst="rect">
          <a:avLst/>
        </a:prstGeom>
      </xdr:spPr>
    </xdr:pic>
    <xdr:clientData/>
  </xdr:twoCellAnchor>
  <xdr:twoCellAnchor editAs="oneCell">
    <xdr:from>
      <xdr:col>1</xdr:col>
      <xdr:colOff>114301</xdr:colOff>
      <xdr:row>31</xdr:row>
      <xdr:rowOff>209551</xdr:rowOff>
    </xdr:from>
    <xdr:to>
      <xdr:col>1</xdr:col>
      <xdr:colOff>8696571</xdr:colOff>
      <xdr:row>59</xdr:row>
      <xdr:rowOff>200026</xdr:rowOff>
    </xdr:to>
    <xdr:pic>
      <xdr:nvPicPr>
        <xdr:cNvPr id="6" name="Picture 5">
          <a:extLst>
            <a:ext uri="{FF2B5EF4-FFF2-40B4-BE49-F238E27FC236}">
              <a16:creationId xmlns:a16="http://schemas.microsoft.com/office/drawing/2014/main" id="{61A2D108-913E-442D-A5C9-F17D4AD67C6D}"/>
            </a:ext>
          </a:extLst>
        </xdr:cNvPr>
        <xdr:cNvPicPr>
          <a:picLocks noChangeAspect="1"/>
        </xdr:cNvPicPr>
      </xdr:nvPicPr>
      <xdr:blipFill>
        <a:blip xmlns:r="http://schemas.openxmlformats.org/officeDocument/2006/relationships" r:embed="rId5"/>
        <a:stretch>
          <a:fillRect/>
        </a:stretch>
      </xdr:blipFill>
      <xdr:spPr>
        <a:xfrm>
          <a:off x="7858126" y="7620001"/>
          <a:ext cx="8582270" cy="6667500"/>
        </a:xfrm>
        <a:prstGeom prst="rect">
          <a:avLst/>
        </a:prstGeom>
      </xdr:spPr>
    </xdr:pic>
    <xdr:clientData/>
  </xdr:twoCellAnchor>
  <xdr:twoCellAnchor editAs="oneCell">
    <xdr:from>
      <xdr:col>1</xdr:col>
      <xdr:colOff>371475</xdr:colOff>
      <xdr:row>8</xdr:row>
      <xdr:rowOff>19050</xdr:rowOff>
    </xdr:from>
    <xdr:to>
      <xdr:col>1</xdr:col>
      <xdr:colOff>8361951</xdr:colOff>
      <xdr:row>30</xdr:row>
      <xdr:rowOff>142204</xdr:rowOff>
    </xdr:to>
    <xdr:pic>
      <xdr:nvPicPr>
        <xdr:cNvPr id="7" name="Picture 6">
          <a:extLst>
            <a:ext uri="{FF2B5EF4-FFF2-40B4-BE49-F238E27FC236}">
              <a16:creationId xmlns:a16="http://schemas.microsoft.com/office/drawing/2014/main" id="{703B5942-38C5-442B-9A48-1F51ECD34274}"/>
            </a:ext>
          </a:extLst>
        </xdr:cNvPr>
        <xdr:cNvPicPr>
          <a:picLocks noChangeAspect="1"/>
        </xdr:cNvPicPr>
      </xdr:nvPicPr>
      <xdr:blipFill>
        <a:blip xmlns:r="http://schemas.openxmlformats.org/officeDocument/2006/relationships" r:embed="rId6"/>
        <a:stretch>
          <a:fillRect/>
        </a:stretch>
      </xdr:blipFill>
      <xdr:spPr>
        <a:xfrm>
          <a:off x="8115300" y="1362075"/>
          <a:ext cx="7990476" cy="5371429"/>
        </a:xfrm>
        <a:prstGeom prst="rect">
          <a:avLst/>
        </a:prstGeom>
      </xdr:spPr>
    </xdr:pic>
    <xdr:clientData/>
  </xdr:twoCellAnchor>
  <xdr:twoCellAnchor editAs="oneCell">
    <xdr:from>
      <xdr:col>0</xdr:col>
      <xdr:colOff>3143250</xdr:colOff>
      <xdr:row>56</xdr:row>
      <xdr:rowOff>9525</xdr:rowOff>
    </xdr:from>
    <xdr:to>
      <xdr:col>0</xdr:col>
      <xdr:colOff>6962096</xdr:colOff>
      <xdr:row>70</xdr:row>
      <xdr:rowOff>30564</xdr:rowOff>
    </xdr:to>
    <xdr:pic>
      <xdr:nvPicPr>
        <xdr:cNvPr id="8" name="Picture 7">
          <a:extLst>
            <a:ext uri="{FF2B5EF4-FFF2-40B4-BE49-F238E27FC236}">
              <a16:creationId xmlns:a16="http://schemas.microsoft.com/office/drawing/2014/main" id="{60707F35-6928-4EB1-AA2A-062DAF631D42}"/>
            </a:ext>
          </a:extLst>
        </xdr:cNvPr>
        <xdr:cNvPicPr>
          <a:picLocks noChangeAspect="1"/>
        </xdr:cNvPicPr>
      </xdr:nvPicPr>
      <xdr:blipFill>
        <a:blip xmlns:r="http://schemas.openxmlformats.org/officeDocument/2006/relationships" r:embed="rId7"/>
        <a:stretch>
          <a:fillRect/>
        </a:stretch>
      </xdr:blipFill>
      <xdr:spPr>
        <a:xfrm>
          <a:off x="3143250" y="13373100"/>
          <a:ext cx="3818846" cy="3383364"/>
        </a:xfrm>
        <a:prstGeom prst="rect">
          <a:avLst/>
        </a:prstGeom>
      </xdr:spPr>
    </xdr:pic>
    <xdr:clientData/>
  </xdr:twoCellAnchor>
  <xdr:twoCellAnchor editAs="oneCell">
    <xdr:from>
      <xdr:col>2</xdr:col>
      <xdr:colOff>142875</xdr:colOff>
      <xdr:row>37</xdr:row>
      <xdr:rowOff>19050</xdr:rowOff>
    </xdr:from>
    <xdr:to>
      <xdr:col>2</xdr:col>
      <xdr:colOff>12553950</xdr:colOff>
      <xdr:row>62</xdr:row>
      <xdr:rowOff>109158</xdr:rowOff>
    </xdr:to>
    <xdr:pic>
      <xdr:nvPicPr>
        <xdr:cNvPr id="9" name="Picture 8">
          <a:extLst>
            <a:ext uri="{FF2B5EF4-FFF2-40B4-BE49-F238E27FC236}">
              <a16:creationId xmlns:a16="http://schemas.microsoft.com/office/drawing/2014/main" id="{0D9E068D-E61F-4738-B9E1-BFEC83A7E930}"/>
            </a:ext>
          </a:extLst>
        </xdr:cNvPr>
        <xdr:cNvPicPr>
          <a:picLocks noChangeAspect="1"/>
        </xdr:cNvPicPr>
      </xdr:nvPicPr>
      <xdr:blipFill>
        <a:blip xmlns:r="http://schemas.openxmlformats.org/officeDocument/2006/relationships" r:embed="rId8"/>
        <a:stretch>
          <a:fillRect/>
        </a:stretch>
      </xdr:blipFill>
      <xdr:spPr>
        <a:xfrm>
          <a:off x="16725900" y="8858250"/>
          <a:ext cx="12411075" cy="6062283"/>
        </a:xfrm>
        <a:prstGeom prst="rect">
          <a:avLst/>
        </a:prstGeom>
      </xdr:spPr>
    </xdr:pic>
    <xdr:clientData/>
  </xdr:twoCellAnchor>
  <xdr:twoCellAnchor editAs="oneCell">
    <xdr:from>
      <xdr:col>3</xdr:col>
      <xdr:colOff>200025</xdr:colOff>
      <xdr:row>34</xdr:row>
      <xdr:rowOff>9525</xdr:rowOff>
    </xdr:from>
    <xdr:to>
      <xdr:col>3</xdr:col>
      <xdr:colOff>14599555</xdr:colOff>
      <xdr:row>63</xdr:row>
      <xdr:rowOff>107169</xdr:rowOff>
    </xdr:to>
    <xdr:pic>
      <xdr:nvPicPr>
        <xdr:cNvPr id="10" name="Picture 9">
          <a:extLst>
            <a:ext uri="{FF2B5EF4-FFF2-40B4-BE49-F238E27FC236}">
              <a16:creationId xmlns:a16="http://schemas.microsoft.com/office/drawing/2014/main" id="{514635EA-6169-49C1-910E-2E1C27DDAA5D}"/>
            </a:ext>
          </a:extLst>
        </xdr:cNvPr>
        <xdr:cNvPicPr>
          <a:picLocks noChangeAspect="1"/>
        </xdr:cNvPicPr>
      </xdr:nvPicPr>
      <xdr:blipFill>
        <a:blip xmlns:r="http://schemas.openxmlformats.org/officeDocument/2006/relationships" r:embed="rId9"/>
        <a:stretch>
          <a:fillRect/>
        </a:stretch>
      </xdr:blipFill>
      <xdr:spPr>
        <a:xfrm>
          <a:off x="29546550" y="8134350"/>
          <a:ext cx="14399530" cy="7022319"/>
        </a:xfrm>
        <a:prstGeom prst="rect">
          <a:avLst/>
        </a:prstGeom>
      </xdr:spPr>
    </xdr:pic>
    <xdr:clientData/>
  </xdr:twoCellAnchor>
  <xdr:twoCellAnchor editAs="oneCell">
    <xdr:from>
      <xdr:col>2</xdr:col>
      <xdr:colOff>7372350</xdr:colOff>
      <xdr:row>55</xdr:row>
      <xdr:rowOff>57150</xdr:rowOff>
    </xdr:from>
    <xdr:to>
      <xdr:col>2</xdr:col>
      <xdr:colOff>10096159</xdr:colOff>
      <xdr:row>61</xdr:row>
      <xdr:rowOff>104589</xdr:rowOff>
    </xdr:to>
    <xdr:pic>
      <xdr:nvPicPr>
        <xdr:cNvPr id="11" name="Picture 10">
          <a:extLst>
            <a:ext uri="{FF2B5EF4-FFF2-40B4-BE49-F238E27FC236}">
              <a16:creationId xmlns:a16="http://schemas.microsoft.com/office/drawing/2014/main" id="{ED673A4C-75CC-4433-A953-2FF3B42C6E0E}"/>
            </a:ext>
          </a:extLst>
        </xdr:cNvPr>
        <xdr:cNvPicPr>
          <a:picLocks noChangeAspect="1"/>
        </xdr:cNvPicPr>
      </xdr:nvPicPr>
      <xdr:blipFill>
        <a:blip xmlns:r="http://schemas.openxmlformats.org/officeDocument/2006/relationships" r:embed="rId10"/>
        <a:stretch>
          <a:fillRect/>
        </a:stretch>
      </xdr:blipFill>
      <xdr:spPr>
        <a:xfrm>
          <a:off x="23955375" y="13182600"/>
          <a:ext cx="2723809" cy="1485714"/>
        </a:xfrm>
        <a:prstGeom prst="rect">
          <a:avLst/>
        </a:prstGeom>
      </xdr:spPr>
    </xdr:pic>
    <xdr:clientData/>
  </xdr:twoCellAnchor>
  <xdr:twoCellAnchor editAs="oneCell">
    <xdr:from>
      <xdr:col>3</xdr:col>
      <xdr:colOff>142875</xdr:colOff>
      <xdr:row>7</xdr:row>
      <xdr:rowOff>171450</xdr:rowOff>
    </xdr:from>
    <xdr:to>
      <xdr:col>3</xdr:col>
      <xdr:colOff>6755028</xdr:colOff>
      <xdr:row>33</xdr:row>
      <xdr:rowOff>38100</xdr:rowOff>
    </xdr:to>
    <xdr:pic>
      <xdr:nvPicPr>
        <xdr:cNvPr id="12" name="Picture 11">
          <a:extLst>
            <a:ext uri="{FF2B5EF4-FFF2-40B4-BE49-F238E27FC236}">
              <a16:creationId xmlns:a16="http://schemas.microsoft.com/office/drawing/2014/main" id="{684618F0-5379-408D-B673-BC764D6D2156}"/>
            </a:ext>
          </a:extLst>
        </xdr:cNvPr>
        <xdr:cNvPicPr>
          <a:picLocks noChangeAspect="1"/>
        </xdr:cNvPicPr>
      </xdr:nvPicPr>
      <xdr:blipFill>
        <a:blip xmlns:r="http://schemas.openxmlformats.org/officeDocument/2006/relationships" r:embed="rId11"/>
        <a:stretch>
          <a:fillRect/>
        </a:stretch>
      </xdr:blipFill>
      <xdr:spPr>
        <a:xfrm>
          <a:off x="29489400" y="1323975"/>
          <a:ext cx="6612153" cy="6067425"/>
        </a:xfrm>
        <a:prstGeom prst="rect">
          <a:avLst/>
        </a:prstGeom>
      </xdr:spPr>
    </xdr:pic>
    <xdr:clientData/>
  </xdr:twoCellAnchor>
  <xdr:twoCellAnchor editAs="oneCell">
    <xdr:from>
      <xdr:col>4</xdr:col>
      <xdr:colOff>2514599</xdr:colOff>
      <xdr:row>20</xdr:row>
      <xdr:rowOff>180974</xdr:rowOff>
    </xdr:from>
    <xdr:to>
      <xdr:col>4</xdr:col>
      <xdr:colOff>9496424</xdr:colOff>
      <xdr:row>46</xdr:row>
      <xdr:rowOff>160059</xdr:rowOff>
    </xdr:to>
    <xdr:pic>
      <xdr:nvPicPr>
        <xdr:cNvPr id="13" name="Picture 12">
          <a:extLst>
            <a:ext uri="{FF2B5EF4-FFF2-40B4-BE49-F238E27FC236}">
              <a16:creationId xmlns:a16="http://schemas.microsoft.com/office/drawing/2014/main" id="{50082073-F12B-48E0-B030-6FB6E30519B8}"/>
            </a:ext>
          </a:extLst>
        </xdr:cNvPr>
        <xdr:cNvPicPr>
          <a:picLocks noChangeAspect="1"/>
        </xdr:cNvPicPr>
      </xdr:nvPicPr>
      <xdr:blipFill>
        <a:blip xmlns:r="http://schemas.openxmlformats.org/officeDocument/2006/relationships" r:embed="rId12"/>
        <a:stretch>
          <a:fillRect/>
        </a:stretch>
      </xdr:blipFill>
      <xdr:spPr>
        <a:xfrm>
          <a:off x="46662974" y="4962524"/>
          <a:ext cx="6981825" cy="6171201"/>
        </a:xfrm>
        <a:prstGeom prst="rect">
          <a:avLst/>
        </a:prstGeom>
      </xdr:spPr>
    </xdr:pic>
    <xdr:clientData/>
  </xdr:twoCellAnchor>
  <xdr:twoCellAnchor editAs="oneCell">
    <xdr:from>
      <xdr:col>4</xdr:col>
      <xdr:colOff>190500</xdr:colOff>
      <xdr:row>11</xdr:row>
      <xdr:rowOff>38100</xdr:rowOff>
    </xdr:from>
    <xdr:to>
      <xdr:col>4</xdr:col>
      <xdr:colOff>6576079</xdr:colOff>
      <xdr:row>19</xdr:row>
      <xdr:rowOff>233795</xdr:rowOff>
    </xdr:to>
    <xdr:pic>
      <xdr:nvPicPr>
        <xdr:cNvPr id="14" name="Picture 13">
          <a:extLst>
            <a:ext uri="{FF2B5EF4-FFF2-40B4-BE49-F238E27FC236}">
              <a16:creationId xmlns:a16="http://schemas.microsoft.com/office/drawing/2014/main" id="{652DDABE-C7E2-4FCD-BB0F-0D7434F49D90}"/>
            </a:ext>
          </a:extLst>
        </xdr:cNvPr>
        <xdr:cNvPicPr>
          <a:picLocks noChangeAspect="1"/>
        </xdr:cNvPicPr>
      </xdr:nvPicPr>
      <xdr:blipFill>
        <a:blip xmlns:r="http://schemas.openxmlformats.org/officeDocument/2006/relationships" r:embed="rId13"/>
        <a:stretch>
          <a:fillRect/>
        </a:stretch>
      </xdr:blipFill>
      <xdr:spPr>
        <a:xfrm>
          <a:off x="44338875" y="1952625"/>
          <a:ext cx="6385579" cy="2105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2.census.gov/programs-surveys/popest/technical-documentation/methodology/2020-2022/2022-hu-meth.pdf" TargetMode="External"/><Relationship Id="rId1" Type="http://schemas.openxmlformats.org/officeDocument/2006/relationships/hyperlink" Target="https://www.census.gov/programs-surveys/mhs/about/faq.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atsdr.cdc.gov/placeandhealth/svi/documentation/SVI_documentation_2020.html" TargetMode="External"/><Relationship Id="rId13" Type="http://schemas.openxmlformats.org/officeDocument/2006/relationships/hyperlink" Target="https://www.fema.gov/press-release/20231024/community-disaster-resilience-zones-build-resilience-nationwide-create-new" TargetMode="External"/><Relationship Id="rId3" Type="http://schemas.openxmlformats.org/officeDocument/2006/relationships/hyperlink" Target="https://sc.edu/study/colleges_schools/artsandsciences/centers_and_institutes/hvri/data_and_resources/bric/index.php" TargetMode="External"/><Relationship Id="rId7" Type="http://schemas.openxmlformats.org/officeDocument/2006/relationships/hyperlink" Target="https://www.atsdr.cdc.gov/placeandhealth/svi/interactive_map.html" TargetMode="External"/><Relationship Id="rId12" Type="http://schemas.openxmlformats.org/officeDocument/2006/relationships/hyperlink" Target="https://hazards.fema.gov/nri/map" TargetMode="External"/><Relationship Id="rId2" Type="http://schemas.openxmlformats.org/officeDocument/2006/relationships/hyperlink" Target="https://www.arc.gov/distressed-designation-and-county-economic-status-classification-system/" TargetMode="External"/><Relationship Id="rId1" Type="http://schemas.openxmlformats.org/officeDocument/2006/relationships/hyperlink" Target="https://www.arc.gov/county-economic-status-and-distressed-areas-by-state-fy-2021/" TargetMode="External"/><Relationship Id="rId6" Type="http://schemas.openxmlformats.org/officeDocument/2006/relationships/hyperlink" Target="https://experience.arcgis.com/experience/618796a76ff54ebe8bbdb677096d49ed/" TargetMode="External"/><Relationship Id="rId11" Type="http://schemas.openxmlformats.org/officeDocument/2006/relationships/hyperlink" Target="https://screeningtool.geoplatform.gov/en/" TargetMode="External"/><Relationship Id="rId5" Type="http://schemas.openxmlformats.org/officeDocument/2006/relationships/hyperlink" Target="https://fema.maps.arcgis.com/apps/webappviewer/index.html?id=90c0c996a5e242a79345cdbc5f758fc6" TargetMode="External"/><Relationship Id="rId15" Type="http://schemas.openxmlformats.org/officeDocument/2006/relationships/drawing" Target="../drawings/drawing1.xml"/><Relationship Id="rId10" Type="http://schemas.openxmlformats.org/officeDocument/2006/relationships/hyperlink" Target="https://fema.maps.arcgis.com/home/item.html?id=a05ccbacd1174dddac38bd75bd304d18&amp;view=list&amp;sortOrder=desc&amp;sortField=defaultFSOrder" TargetMode="External"/><Relationship Id="rId4" Type="http://schemas.openxmlformats.org/officeDocument/2006/relationships/hyperlink" Target="https://sc.edu/study/colleges_schools/artsandsciences/centers_and_institutes/hvri/documents/bric/bric_maps_2020/westvirginia_bric_2020.pdf" TargetMode="External"/><Relationship Id="rId9" Type="http://schemas.openxmlformats.org/officeDocument/2006/relationships/hyperlink" Target="https://experience.arcgis.com/experience/e3bb8cb79d124a0ca38a05e48afb6fd6/page/Community-Disaster-Resilience-Zone-Viewer/"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CFFD-BF31-485F-83FB-168B51CF1F45}">
  <dimension ref="B1:AQ280"/>
  <sheetViews>
    <sheetView tabSelected="1" zoomScaleNormal="100" workbookViewId="0">
      <pane xSplit="5" ySplit="2" topLeftCell="F3" activePane="bottomRight" state="frozen"/>
      <selection pane="topRight" activeCell="F1" sqref="F1"/>
      <selection pane="bottomLeft" activeCell="A3" sqref="A3"/>
      <selection pane="bottomRight" activeCell="B1" sqref="B1"/>
    </sheetView>
  </sheetViews>
  <sheetFormatPr defaultRowHeight="15" x14ac:dyDescent="0.25"/>
  <cols>
    <col min="1" max="1" width="3.5703125" customWidth="1"/>
    <col min="2" max="2" width="25" bestFit="1" customWidth="1"/>
    <col min="3" max="3" width="15" bestFit="1" customWidth="1"/>
    <col min="4" max="4" width="37.140625" customWidth="1"/>
    <col min="5" max="5" width="10.28515625" style="4" bestFit="1" customWidth="1"/>
    <col min="6" max="6" width="8.28515625" customWidth="1"/>
    <col min="7" max="7" width="7.7109375" customWidth="1"/>
    <col min="8" max="8" width="11.140625" customWidth="1"/>
    <col min="9" max="9" width="7" customWidth="1"/>
    <col min="10" max="10" width="8" customWidth="1"/>
    <col min="11" max="11" width="17.5703125" customWidth="1"/>
    <col min="12" max="12" width="13.140625" style="78" bestFit="1" customWidth="1"/>
    <col min="13" max="13" width="12.42578125" style="87" bestFit="1" customWidth="1"/>
    <col min="14" max="14" width="11.42578125" style="87" customWidth="1"/>
    <col min="15" max="15" width="12.42578125" style="25" bestFit="1" customWidth="1"/>
    <col min="16" max="16" width="11.5703125" style="69" customWidth="1"/>
    <col min="17" max="17" width="19.42578125" style="21" customWidth="1"/>
    <col min="18" max="18" width="8.140625" style="121" customWidth="1"/>
    <col min="19" max="19" width="11" style="21" customWidth="1"/>
    <col min="20" max="20" width="11.140625" style="21" bestFit="1" customWidth="1"/>
    <col min="21" max="21" width="10.140625" style="21" customWidth="1"/>
    <col min="22" max="22" width="10.28515625" style="21" bestFit="1" customWidth="1"/>
    <col min="23" max="23" width="10.28515625" style="21" customWidth="1"/>
    <col min="24" max="24" width="10.42578125" style="21" bestFit="1" customWidth="1"/>
    <col min="25" max="25" width="17.28515625" style="21" bestFit="1" customWidth="1"/>
    <col min="26" max="26" width="11.85546875" style="21" bestFit="1" customWidth="1"/>
    <col min="27" max="27" width="18.85546875" style="21" bestFit="1" customWidth="1"/>
    <col min="28" max="28" width="19" style="21" bestFit="1" customWidth="1"/>
    <col min="29" max="29" width="20.42578125" style="46" bestFit="1" customWidth="1"/>
    <col min="30" max="30" width="12.140625" style="46" bestFit="1" customWidth="1"/>
    <col min="31" max="31" width="13.42578125" style="21" customWidth="1"/>
    <col min="32" max="32" width="13.5703125" bestFit="1" customWidth="1"/>
    <col min="33" max="33" width="8.5703125" style="4" hidden="1" customWidth="1"/>
    <col min="34" max="34" width="9.85546875" style="122" bestFit="1" customWidth="1"/>
    <col min="35" max="35" width="14.42578125" bestFit="1" customWidth="1"/>
    <col min="36" max="36" width="10.28515625" style="111" bestFit="1" customWidth="1"/>
    <col min="38" max="38" width="14.5703125" bestFit="1" customWidth="1"/>
    <col min="39" max="39" width="9.85546875" bestFit="1" customWidth="1"/>
    <col min="40" max="40" width="14.42578125" bestFit="1" customWidth="1"/>
    <col min="41" max="41" width="26.7109375" bestFit="1" customWidth="1"/>
    <col min="43" max="43" width="11.7109375" style="111" bestFit="1" customWidth="1"/>
  </cols>
  <sheetData>
    <row r="1" spans="2:43" ht="15.75" thickBot="1" x14ac:dyDescent="0.3">
      <c r="B1" s="112" t="s">
        <v>1700</v>
      </c>
      <c r="AQ1" s="411" t="s">
        <v>1756</v>
      </c>
    </row>
    <row r="2" spans="2:43" s="4" customFormat="1" ht="15.75" thickBot="1" x14ac:dyDescent="0.3">
      <c r="B2" s="250" t="s">
        <v>1399</v>
      </c>
      <c r="C2" s="251" t="s">
        <v>1398</v>
      </c>
      <c r="D2" s="251" t="s">
        <v>1296</v>
      </c>
      <c r="E2" s="252" t="s">
        <v>1687</v>
      </c>
      <c r="F2" s="252" t="s">
        <v>1295</v>
      </c>
      <c r="G2" s="252" t="s">
        <v>1297</v>
      </c>
      <c r="H2" s="252" t="s">
        <v>1294</v>
      </c>
      <c r="I2" s="252" t="s">
        <v>336</v>
      </c>
      <c r="J2" s="252" t="s">
        <v>1688</v>
      </c>
      <c r="K2" s="252" t="s">
        <v>335</v>
      </c>
      <c r="L2" s="253" t="s">
        <v>1679</v>
      </c>
      <c r="M2" s="254" t="s">
        <v>1681</v>
      </c>
      <c r="N2" s="254" t="s">
        <v>1680</v>
      </c>
      <c r="O2" s="254" t="s">
        <v>1682</v>
      </c>
      <c r="P2" s="255" t="s">
        <v>1683</v>
      </c>
      <c r="Q2" s="256" t="s">
        <v>1684</v>
      </c>
      <c r="R2" s="257" t="s">
        <v>1689</v>
      </c>
      <c r="S2" s="256" t="s">
        <v>1685</v>
      </c>
      <c r="T2" s="257" t="s">
        <v>1690</v>
      </c>
      <c r="U2" s="256" t="s">
        <v>1851</v>
      </c>
      <c r="V2" s="257" t="s">
        <v>1852</v>
      </c>
      <c r="W2" s="256" t="s">
        <v>1686</v>
      </c>
      <c r="X2" s="257" t="s">
        <v>1691</v>
      </c>
      <c r="Y2" s="256" t="s">
        <v>1835</v>
      </c>
      <c r="Z2" s="257" t="s">
        <v>1836</v>
      </c>
      <c r="AA2" s="256" t="s">
        <v>1839</v>
      </c>
      <c r="AB2" s="257" t="s">
        <v>1840</v>
      </c>
      <c r="AC2" s="258" t="s">
        <v>1843</v>
      </c>
      <c r="AD2" s="257" t="s">
        <v>1844</v>
      </c>
      <c r="AE2" s="256" t="s">
        <v>1847</v>
      </c>
      <c r="AF2" s="257" t="s">
        <v>1848</v>
      </c>
      <c r="AG2" s="259" t="s">
        <v>1692</v>
      </c>
      <c r="AH2" s="260" t="s">
        <v>1400</v>
      </c>
      <c r="AI2" s="260" t="s">
        <v>1696</v>
      </c>
      <c r="AJ2" s="229" t="s">
        <v>1699</v>
      </c>
      <c r="AQ2" s="111" t="s">
        <v>1697</v>
      </c>
    </row>
    <row r="3" spans="2:43" ht="15.75" thickBot="1" x14ac:dyDescent="0.3">
      <c r="B3" s="225" t="s">
        <v>1421</v>
      </c>
      <c r="C3" s="161" t="s">
        <v>1332</v>
      </c>
      <c r="D3" s="161" t="s">
        <v>365</v>
      </c>
      <c r="E3" s="162">
        <v>4</v>
      </c>
      <c r="F3" s="161" t="s">
        <v>366</v>
      </c>
      <c r="G3" s="161" t="s">
        <v>340</v>
      </c>
      <c r="H3" s="161" t="s">
        <v>1043</v>
      </c>
      <c r="I3" s="161">
        <v>540050</v>
      </c>
      <c r="J3" s="161">
        <v>5480284</v>
      </c>
      <c r="K3" s="161" t="s">
        <v>307</v>
      </c>
      <c r="L3" s="163">
        <v>9.4192843463469136E-2</v>
      </c>
      <c r="M3" s="164">
        <v>4</v>
      </c>
      <c r="N3" s="165">
        <v>42.466071231317294</v>
      </c>
      <c r="O3" s="166">
        <v>4</v>
      </c>
      <c r="P3" s="167">
        <v>1</v>
      </c>
      <c r="Q3" s="168">
        <v>0</v>
      </c>
      <c r="R3" s="169">
        <f t="shared" ref="R3:R66" si="0">_xlfn.PERCENTRANK.INC(Q$3:Q$231,Q3,4)</f>
        <v>0</v>
      </c>
      <c r="S3" s="168" t="s">
        <v>1334</v>
      </c>
      <c r="T3" s="169" t="e">
        <f t="shared" ref="T3:T66" si="1">_xlfn.PERCENTRANK.INC(S$3:S$231,S3,4)</f>
        <v>#VALUE!</v>
      </c>
      <c r="U3" s="168">
        <v>0</v>
      </c>
      <c r="V3" s="169">
        <f t="shared" ref="V3:V66" si="2">_xlfn.PERCENTRANK.INC(U$3:U$231,U3,4)</f>
        <v>0</v>
      </c>
      <c r="W3" s="168">
        <v>0</v>
      </c>
      <c r="X3" s="169">
        <f t="shared" ref="X3:X66" si="3">_xlfn.PERCENTRANK.INC(W$3:W$231,W3,4)</f>
        <v>0</v>
      </c>
      <c r="Y3" s="168">
        <v>0</v>
      </c>
      <c r="Z3" s="169">
        <f t="shared" ref="Z3:Z66" si="4">_xlfn.PERCENTRANK.INC(Y$3:Y$231,Y3,4)</f>
        <v>0</v>
      </c>
      <c r="AA3" s="168">
        <v>0</v>
      </c>
      <c r="AB3" s="169">
        <f t="shared" ref="AB3:AB66" si="5">1-(_xlfn.PERCENTRANK.INC(AA$3:AA$231,AA3,4))</f>
        <v>0.17110000000000003</v>
      </c>
      <c r="AC3" s="170">
        <v>162500</v>
      </c>
      <c r="AD3" s="169">
        <f t="shared" ref="AD3:AD66" si="6">1-(_xlfn.PERCENTRANK.INC(AC$3:AC$231,AC3,4))</f>
        <v>9.650000000000003E-2</v>
      </c>
      <c r="AE3" s="168">
        <v>0</v>
      </c>
      <c r="AF3" s="169">
        <f t="shared" ref="AF3:AF66" si="7">_xlfn.PERCENTRANK.INC(AE$3:AE$231,AE3,4)</f>
        <v>0</v>
      </c>
      <c r="AG3" s="171" t="e">
        <f t="shared" ref="AG3:AG66" si="8">AF3+AD3+AB3+Z3+X3+V3+T3+R3</f>
        <v>#VALUE!</v>
      </c>
      <c r="AH3" s="172" t="s">
        <v>1401</v>
      </c>
      <c r="AI3" s="230" t="s">
        <v>1694</v>
      </c>
      <c r="AJ3" s="263" t="s">
        <v>1302</v>
      </c>
      <c r="AL3" s="112" t="s">
        <v>1373</v>
      </c>
      <c r="AM3" s="148" t="s">
        <v>1374</v>
      </c>
      <c r="AN3" s="149" t="s">
        <v>1375</v>
      </c>
      <c r="AO3" s="224" t="s">
        <v>1695</v>
      </c>
    </row>
    <row r="4" spans="2:43" ht="15.75" thickBot="1" x14ac:dyDescent="0.3">
      <c r="B4" s="173" t="s">
        <v>1463</v>
      </c>
      <c r="C4" s="174" t="s">
        <v>1332</v>
      </c>
      <c r="D4" s="174" t="s">
        <v>355</v>
      </c>
      <c r="E4" s="175">
        <v>1</v>
      </c>
      <c r="F4" s="174" t="s">
        <v>356</v>
      </c>
      <c r="G4" s="174" t="s">
        <v>340</v>
      </c>
      <c r="H4" s="174" t="s">
        <v>357</v>
      </c>
      <c r="I4" s="174">
        <v>540115</v>
      </c>
      <c r="J4" s="174">
        <v>5401780</v>
      </c>
      <c r="K4" s="174" t="s">
        <v>113</v>
      </c>
      <c r="L4" s="176">
        <v>0.57491435376467293</v>
      </c>
      <c r="M4" s="177">
        <v>158</v>
      </c>
      <c r="N4" s="178">
        <v>274.82354365546666</v>
      </c>
      <c r="O4" s="179">
        <v>62</v>
      </c>
      <c r="P4" s="180">
        <v>2.5499999999999998</v>
      </c>
      <c r="Q4" s="181">
        <v>25.806451612903224</v>
      </c>
      <c r="R4" s="264">
        <f t="shared" si="0"/>
        <v>0.7631</v>
      </c>
      <c r="S4" s="181">
        <v>51.4</v>
      </c>
      <c r="T4" s="264">
        <f t="shared" si="1"/>
        <v>0.96909999999999996</v>
      </c>
      <c r="U4" s="181">
        <v>46.835443037974684</v>
      </c>
      <c r="V4" s="182">
        <f t="shared" si="2"/>
        <v>0.86399999999999999</v>
      </c>
      <c r="W4" s="181">
        <v>45.569620253164558</v>
      </c>
      <c r="X4" s="182">
        <f t="shared" si="3"/>
        <v>0.98240000000000005</v>
      </c>
      <c r="Y4" s="181">
        <v>64.912280701754383</v>
      </c>
      <c r="Z4" s="182">
        <f t="shared" si="4"/>
        <v>1</v>
      </c>
      <c r="AA4" s="181">
        <v>-26.991150442477899</v>
      </c>
      <c r="AB4" s="182">
        <f t="shared" si="5"/>
        <v>0.89039999999999997</v>
      </c>
      <c r="AC4" s="183">
        <v>20700</v>
      </c>
      <c r="AD4" s="182">
        <f t="shared" si="6"/>
        <v>0.9869</v>
      </c>
      <c r="AE4" s="181">
        <v>33.027522935779821</v>
      </c>
      <c r="AF4" s="182">
        <f t="shared" si="7"/>
        <v>0.96489999999999998</v>
      </c>
      <c r="AG4" s="182">
        <f t="shared" si="8"/>
        <v>7.4207999999999998</v>
      </c>
      <c r="AH4" s="222">
        <f t="shared" ref="AH4:AH67" si="9">_xlfn.PERCENTRANK.INC(AG$4:AG$286,AG4,4)</f>
        <v>1</v>
      </c>
      <c r="AI4" s="231" t="s">
        <v>1375</v>
      </c>
      <c r="AJ4" s="232">
        <v>1</v>
      </c>
      <c r="AM4" s="150" t="s">
        <v>1376</v>
      </c>
      <c r="AN4" s="151" t="s">
        <v>1377</v>
      </c>
    </row>
    <row r="5" spans="2:43" ht="15.75" thickBot="1" x14ac:dyDescent="0.3">
      <c r="B5" s="184" t="s">
        <v>1580</v>
      </c>
      <c r="C5" s="38" t="s">
        <v>1332</v>
      </c>
      <c r="D5" s="38" t="s">
        <v>355</v>
      </c>
      <c r="E5" s="13">
        <v>1</v>
      </c>
      <c r="F5" s="38" t="s">
        <v>356</v>
      </c>
      <c r="G5" s="38" t="s">
        <v>340</v>
      </c>
      <c r="H5" s="38" t="s">
        <v>1061</v>
      </c>
      <c r="I5" s="38">
        <v>540122</v>
      </c>
      <c r="J5" s="38">
        <v>5484484</v>
      </c>
      <c r="K5" s="38" t="s">
        <v>313</v>
      </c>
      <c r="L5" s="72">
        <v>0.91958443422198666</v>
      </c>
      <c r="M5" s="81">
        <v>679</v>
      </c>
      <c r="N5" s="141">
        <v>738.37700458084328</v>
      </c>
      <c r="O5" s="105">
        <v>224</v>
      </c>
      <c r="P5" s="63">
        <v>3.03</v>
      </c>
      <c r="Q5" s="26">
        <v>44.642857142857146</v>
      </c>
      <c r="R5" s="137">
        <f t="shared" si="0"/>
        <v>0.96919999999999995</v>
      </c>
      <c r="S5" s="26">
        <v>68.2</v>
      </c>
      <c r="T5" s="137">
        <f t="shared" si="1"/>
        <v>0.98670000000000002</v>
      </c>
      <c r="U5" s="26">
        <v>43.888070692194404</v>
      </c>
      <c r="V5" s="139">
        <f t="shared" si="2"/>
        <v>0.79820000000000002</v>
      </c>
      <c r="W5" s="26">
        <v>36.082474226804123</v>
      </c>
      <c r="X5" s="139">
        <f t="shared" si="3"/>
        <v>0.92100000000000004</v>
      </c>
      <c r="Y5" s="26">
        <v>28.333333333333332</v>
      </c>
      <c r="Z5" s="139">
        <f t="shared" si="4"/>
        <v>0.9385</v>
      </c>
      <c r="AA5" s="26">
        <v>-27.726218097447799</v>
      </c>
      <c r="AB5" s="139">
        <f t="shared" si="5"/>
        <v>0.90790000000000004</v>
      </c>
      <c r="AC5" s="43">
        <v>35100</v>
      </c>
      <c r="AD5" s="139">
        <f t="shared" si="6"/>
        <v>0.97370000000000001</v>
      </c>
      <c r="AE5" s="26">
        <v>14.971751412429379</v>
      </c>
      <c r="AF5" s="139">
        <f t="shared" si="7"/>
        <v>0.79820000000000002</v>
      </c>
      <c r="AG5" s="139">
        <f t="shared" si="8"/>
        <v>7.2934000000000001</v>
      </c>
      <c r="AH5" s="223">
        <f t="shared" si="9"/>
        <v>0.99550000000000005</v>
      </c>
      <c r="AI5" s="233" t="s">
        <v>1375</v>
      </c>
      <c r="AJ5" s="234">
        <v>2</v>
      </c>
      <c r="AM5" s="152" t="s">
        <v>1378</v>
      </c>
      <c r="AN5" s="153" t="s">
        <v>1379</v>
      </c>
      <c r="AQ5" s="410" t="s">
        <v>1698</v>
      </c>
    </row>
    <row r="6" spans="2:43" ht="15.75" thickBot="1" x14ac:dyDescent="0.3">
      <c r="B6" s="184" t="s">
        <v>1534</v>
      </c>
      <c r="C6" s="38" t="s">
        <v>1332</v>
      </c>
      <c r="D6" s="38" t="s">
        <v>707</v>
      </c>
      <c r="E6" s="13">
        <v>10</v>
      </c>
      <c r="F6" s="38" t="s">
        <v>708</v>
      </c>
      <c r="G6" s="38" t="s">
        <v>340</v>
      </c>
      <c r="H6" s="38" t="s">
        <v>1010</v>
      </c>
      <c r="I6" s="38">
        <v>540258</v>
      </c>
      <c r="J6" s="38">
        <v>5474788</v>
      </c>
      <c r="K6" s="38" t="s">
        <v>296</v>
      </c>
      <c r="L6" s="72">
        <v>0.29738004048793776</v>
      </c>
      <c r="M6" s="81">
        <v>134</v>
      </c>
      <c r="N6" s="141">
        <v>450.60186211601268</v>
      </c>
      <c r="O6" s="105">
        <v>53</v>
      </c>
      <c r="P6" s="63">
        <v>2.5299999999999998</v>
      </c>
      <c r="Q6" s="26">
        <v>60.377358490566039</v>
      </c>
      <c r="R6" s="137">
        <f t="shared" si="0"/>
        <v>0.99560000000000004</v>
      </c>
      <c r="S6" s="26">
        <v>70.599999999999994</v>
      </c>
      <c r="T6" s="137">
        <f t="shared" si="1"/>
        <v>0.99550000000000005</v>
      </c>
      <c r="U6" s="26">
        <v>52.985074626865668</v>
      </c>
      <c r="V6" s="139">
        <f t="shared" si="2"/>
        <v>0.96050000000000002</v>
      </c>
      <c r="W6" s="26">
        <v>41.044776119402989</v>
      </c>
      <c r="X6" s="139">
        <f t="shared" si="3"/>
        <v>0.96489999999999998</v>
      </c>
      <c r="Y6" s="26">
        <v>31.25</v>
      </c>
      <c r="Z6" s="139">
        <f t="shared" si="4"/>
        <v>0.96919999999999995</v>
      </c>
      <c r="AA6" s="26">
        <v>-28.965517241379299</v>
      </c>
      <c r="AB6" s="139">
        <f t="shared" si="5"/>
        <v>0.92110000000000003</v>
      </c>
      <c r="AC6" s="43">
        <v>90000</v>
      </c>
      <c r="AD6" s="139">
        <f t="shared" si="6"/>
        <v>0.53510000000000002</v>
      </c>
      <c r="AE6" s="26">
        <v>8.695652173913043</v>
      </c>
      <c r="AF6" s="139">
        <f t="shared" si="7"/>
        <v>0.6008</v>
      </c>
      <c r="AG6" s="139">
        <f t="shared" si="8"/>
        <v>6.9427000000000003</v>
      </c>
      <c r="AH6" s="223">
        <f t="shared" si="9"/>
        <v>0.99109999999999998</v>
      </c>
      <c r="AI6" s="233" t="s">
        <v>1375</v>
      </c>
      <c r="AJ6" s="234">
        <v>3</v>
      </c>
      <c r="AM6" s="154" t="s">
        <v>1380</v>
      </c>
      <c r="AN6" s="155" t="s">
        <v>1381</v>
      </c>
    </row>
    <row r="7" spans="2:43" ht="15.75" thickBot="1" x14ac:dyDescent="0.3">
      <c r="B7" s="184" t="s">
        <v>1516</v>
      </c>
      <c r="C7" s="38" t="s">
        <v>1332</v>
      </c>
      <c r="D7" s="38" t="s">
        <v>375</v>
      </c>
      <c r="E7" s="13">
        <v>5</v>
      </c>
      <c r="F7" s="38" t="s">
        <v>376</v>
      </c>
      <c r="G7" s="38" t="s">
        <v>340</v>
      </c>
      <c r="H7" s="38" t="s">
        <v>377</v>
      </c>
      <c r="I7" s="38">
        <v>540262</v>
      </c>
      <c r="J7" s="38">
        <v>5403364</v>
      </c>
      <c r="K7" s="38" t="s">
        <v>117</v>
      </c>
      <c r="L7" s="72">
        <v>0.33445465583849843</v>
      </c>
      <c r="M7" s="81">
        <v>62</v>
      </c>
      <c r="N7" s="141">
        <v>185.37639981288999</v>
      </c>
      <c r="O7" s="105">
        <v>25</v>
      </c>
      <c r="P7" s="63">
        <v>2.48</v>
      </c>
      <c r="Q7" s="26">
        <v>36</v>
      </c>
      <c r="R7" s="137">
        <f t="shared" si="0"/>
        <v>0.91220000000000001</v>
      </c>
      <c r="S7" s="26">
        <v>57.1</v>
      </c>
      <c r="T7" s="137">
        <f t="shared" si="1"/>
        <v>0.97789999999999999</v>
      </c>
      <c r="U7" s="26">
        <v>35.483870967741936</v>
      </c>
      <c r="V7" s="139">
        <f t="shared" si="2"/>
        <v>0.37280000000000002</v>
      </c>
      <c r="W7" s="26">
        <v>41.935483870967744</v>
      </c>
      <c r="X7" s="139">
        <f t="shared" si="3"/>
        <v>0.96919999999999995</v>
      </c>
      <c r="Y7" s="26">
        <v>32.5</v>
      </c>
      <c r="Z7" s="139">
        <f t="shared" si="4"/>
        <v>0.97799999999999998</v>
      </c>
      <c r="AA7" s="26">
        <v>-18.556701030927801</v>
      </c>
      <c r="AB7" s="139">
        <f t="shared" si="5"/>
        <v>0.74130000000000007</v>
      </c>
      <c r="AC7" s="43">
        <v>36300</v>
      </c>
      <c r="AD7" s="139">
        <f t="shared" si="6"/>
        <v>0.96930000000000005</v>
      </c>
      <c r="AE7" s="26">
        <v>13.333333333333334</v>
      </c>
      <c r="AF7" s="139">
        <f t="shared" si="7"/>
        <v>0.7631</v>
      </c>
      <c r="AG7" s="139">
        <f t="shared" si="8"/>
        <v>6.6837999999999997</v>
      </c>
      <c r="AH7" s="223">
        <f t="shared" si="9"/>
        <v>0.98670000000000002</v>
      </c>
      <c r="AI7" s="233" t="s">
        <v>1375</v>
      </c>
      <c r="AJ7" s="234">
        <v>4</v>
      </c>
      <c r="AM7" s="156" t="s">
        <v>1382</v>
      </c>
      <c r="AN7" s="157" t="s">
        <v>1383</v>
      </c>
    </row>
    <row r="8" spans="2:43" ht="15.75" thickBot="1" x14ac:dyDescent="0.3">
      <c r="B8" s="184" t="s">
        <v>1507</v>
      </c>
      <c r="C8" s="38" t="s">
        <v>1332</v>
      </c>
      <c r="D8" s="38" t="s">
        <v>405</v>
      </c>
      <c r="E8" s="13">
        <v>1</v>
      </c>
      <c r="F8" s="38" t="s">
        <v>406</v>
      </c>
      <c r="G8" s="38" t="s">
        <v>340</v>
      </c>
      <c r="H8" s="38" t="s">
        <v>754</v>
      </c>
      <c r="I8" s="38">
        <v>540171</v>
      </c>
      <c r="J8" s="38">
        <v>5446468</v>
      </c>
      <c r="K8" s="38" t="s">
        <v>216</v>
      </c>
      <c r="L8" s="72">
        <v>0.50110756564470249</v>
      </c>
      <c r="M8" s="81">
        <v>639</v>
      </c>
      <c r="N8" s="141">
        <v>1275.1753192508504</v>
      </c>
      <c r="O8" s="105">
        <v>191</v>
      </c>
      <c r="P8" s="63">
        <v>3.35</v>
      </c>
      <c r="Q8" s="26">
        <v>56.02094240837696</v>
      </c>
      <c r="R8" s="137">
        <f t="shared" si="0"/>
        <v>0.99119999999999997</v>
      </c>
      <c r="S8" s="26">
        <v>42.9</v>
      </c>
      <c r="T8" s="137">
        <f t="shared" si="1"/>
        <v>0.91180000000000005</v>
      </c>
      <c r="U8" s="26">
        <v>53.208137715179973</v>
      </c>
      <c r="V8" s="139">
        <f t="shared" si="2"/>
        <v>0.96489999999999998</v>
      </c>
      <c r="W8" s="26">
        <v>30.203442879499214</v>
      </c>
      <c r="X8" s="139">
        <f t="shared" si="3"/>
        <v>0.80700000000000005</v>
      </c>
      <c r="Y8" s="26">
        <v>22.829581993569132</v>
      </c>
      <c r="Z8" s="139">
        <f t="shared" si="4"/>
        <v>0.89470000000000005</v>
      </c>
      <c r="AA8" s="26">
        <v>-2.8735632183908</v>
      </c>
      <c r="AB8" s="139">
        <f t="shared" si="5"/>
        <v>0.26759999999999995</v>
      </c>
      <c r="AC8" s="43">
        <v>75200</v>
      </c>
      <c r="AD8" s="139">
        <f t="shared" si="6"/>
        <v>0.72370000000000001</v>
      </c>
      <c r="AE8" s="26">
        <v>31.308411214953267</v>
      </c>
      <c r="AF8" s="139">
        <f t="shared" si="7"/>
        <v>0.95609999999999995</v>
      </c>
      <c r="AG8" s="139">
        <f t="shared" si="8"/>
        <v>6.5170000000000003</v>
      </c>
      <c r="AH8" s="223">
        <f t="shared" si="9"/>
        <v>0.98229999999999995</v>
      </c>
      <c r="AI8" s="233" t="s">
        <v>1375</v>
      </c>
      <c r="AJ8" s="234">
        <v>5</v>
      </c>
      <c r="AM8" s="159" t="s">
        <v>1401</v>
      </c>
      <c r="AN8" s="160" t="s">
        <v>1694</v>
      </c>
    </row>
    <row r="9" spans="2:43" x14ac:dyDescent="0.25">
      <c r="B9" s="184" t="s">
        <v>1521</v>
      </c>
      <c r="C9" s="38" t="s">
        <v>1332</v>
      </c>
      <c r="D9" s="38" t="s">
        <v>955</v>
      </c>
      <c r="E9" s="13">
        <v>5</v>
      </c>
      <c r="F9" s="38" t="s">
        <v>956</v>
      </c>
      <c r="G9" s="38" t="s">
        <v>340</v>
      </c>
      <c r="H9" s="38" t="s">
        <v>957</v>
      </c>
      <c r="I9" s="38">
        <v>540184</v>
      </c>
      <c r="J9" s="38">
        <v>5467660</v>
      </c>
      <c r="K9" s="38" t="s">
        <v>279</v>
      </c>
      <c r="L9" s="72">
        <v>0.19442033870192835</v>
      </c>
      <c r="M9" s="81">
        <v>120</v>
      </c>
      <c r="N9" s="141">
        <v>617.21937530401897</v>
      </c>
      <c r="O9" s="105">
        <v>47</v>
      </c>
      <c r="P9" s="63">
        <v>2.5499999999999998</v>
      </c>
      <c r="Q9" s="26">
        <v>29.787234042553191</v>
      </c>
      <c r="R9" s="137">
        <f t="shared" si="0"/>
        <v>0.82889999999999997</v>
      </c>
      <c r="S9" s="26">
        <v>46.2</v>
      </c>
      <c r="T9" s="137">
        <f t="shared" si="1"/>
        <v>0.92510000000000003</v>
      </c>
      <c r="U9" s="26">
        <v>53.333333333333336</v>
      </c>
      <c r="V9" s="139">
        <f t="shared" si="2"/>
        <v>0.96919999999999995</v>
      </c>
      <c r="W9" s="26">
        <v>29.166666666666668</v>
      </c>
      <c r="X9" s="139">
        <f t="shared" si="3"/>
        <v>0.78069999999999995</v>
      </c>
      <c r="Y9" s="26">
        <v>17.857142857142858</v>
      </c>
      <c r="Z9" s="139">
        <f t="shared" si="4"/>
        <v>0.77190000000000003</v>
      </c>
      <c r="AA9" s="26">
        <v>-17.582417582417602</v>
      </c>
      <c r="AB9" s="139">
        <f t="shared" si="5"/>
        <v>0.71930000000000005</v>
      </c>
      <c r="AC9" s="43">
        <v>55800</v>
      </c>
      <c r="AD9" s="139">
        <f t="shared" si="6"/>
        <v>0.89039999999999997</v>
      </c>
      <c r="AE9" s="26">
        <v>8.8235294117647065</v>
      </c>
      <c r="AF9" s="139">
        <f t="shared" si="7"/>
        <v>0.60960000000000003</v>
      </c>
      <c r="AG9" s="139">
        <f t="shared" si="8"/>
        <v>6.4950999999999999</v>
      </c>
      <c r="AH9" s="223">
        <f t="shared" si="9"/>
        <v>0.97789999999999999</v>
      </c>
      <c r="AI9" s="233" t="s">
        <v>1375</v>
      </c>
      <c r="AJ9" s="234">
        <v>6</v>
      </c>
    </row>
    <row r="10" spans="2:43" x14ac:dyDescent="0.25">
      <c r="B10" s="184" t="s">
        <v>1479</v>
      </c>
      <c r="C10" s="38" t="s">
        <v>1332</v>
      </c>
      <c r="D10" s="38" t="s">
        <v>565</v>
      </c>
      <c r="E10" s="13">
        <v>2</v>
      </c>
      <c r="F10" s="38" t="s">
        <v>566</v>
      </c>
      <c r="G10" s="38" t="s">
        <v>340</v>
      </c>
      <c r="H10" s="38" t="s">
        <v>799</v>
      </c>
      <c r="I10" s="38">
        <v>545538</v>
      </c>
      <c r="J10" s="38">
        <v>5452324</v>
      </c>
      <c r="K10" s="38" t="s">
        <v>231</v>
      </c>
      <c r="L10" s="72">
        <v>0.54368475939427519</v>
      </c>
      <c r="M10" s="81">
        <v>509</v>
      </c>
      <c r="N10" s="141">
        <v>936.20428236223165</v>
      </c>
      <c r="O10" s="105">
        <v>269</v>
      </c>
      <c r="P10" s="63">
        <v>1.89</v>
      </c>
      <c r="Q10" s="26">
        <v>38.289962825278813</v>
      </c>
      <c r="R10" s="137">
        <f t="shared" si="0"/>
        <v>0.9385</v>
      </c>
      <c r="S10" s="26">
        <v>41.4</v>
      </c>
      <c r="T10" s="137">
        <f t="shared" si="1"/>
        <v>0.89419999999999999</v>
      </c>
      <c r="U10" s="26">
        <v>40.667976424361491</v>
      </c>
      <c r="V10" s="139">
        <f t="shared" si="2"/>
        <v>0.6754</v>
      </c>
      <c r="W10" s="26">
        <v>43.418467583497055</v>
      </c>
      <c r="X10" s="139">
        <f t="shared" si="3"/>
        <v>0.97360000000000002</v>
      </c>
      <c r="Y10" s="26">
        <v>19.379844961240313</v>
      </c>
      <c r="Z10" s="139">
        <f t="shared" si="4"/>
        <v>0.8377</v>
      </c>
      <c r="AA10" s="26">
        <v>-17.434869739479002</v>
      </c>
      <c r="AB10" s="139">
        <f t="shared" si="5"/>
        <v>0.71060000000000001</v>
      </c>
      <c r="AC10" s="43">
        <v>90100</v>
      </c>
      <c r="AD10" s="139">
        <f t="shared" si="6"/>
        <v>0.53079999999999994</v>
      </c>
      <c r="AE10" s="26">
        <v>18.895348837209301</v>
      </c>
      <c r="AF10" s="139">
        <f t="shared" si="7"/>
        <v>0.8377</v>
      </c>
      <c r="AG10" s="139">
        <f t="shared" si="8"/>
        <v>6.3984999999999994</v>
      </c>
      <c r="AH10" s="223">
        <f t="shared" si="9"/>
        <v>0.97350000000000003</v>
      </c>
      <c r="AI10" s="233" t="s">
        <v>1375</v>
      </c>
      <c r="AJ10" s="234">
        <v>7</v>
      </c>
    </row>
    <row r="11" spans="2:43" x14ac:dyDescent="0.25">
      <c r="B11" s="184" t="s">
        <v>1147</v>
      </c>
      <c r="C11" s="38" t="s">
        <v>1332</v>
      </c>
      <c r="D11" s="38" t="s">
        <v>538</v>
      </c>
      <c r="E11" s="13">
        <v>3</v>
      </c>
      <c r="F11" s="38" t="s">
        <v>539</v>
      </c>
      <c r="G11" s="38" t="s">
        <v>340</v>
      </c>
      <c r="H11" s="38" t="s">
        <v>540</v>
      </c>
      <c r="I11" s="38">
        <v>540023</v>
      </c>
      <c r="J11" s="38">
        <v>5415676</v>
      </c>
      <c r="K11" s="38" t="s">
        <v>156</v>
      </c>
      <c r="L11" s="72">
        <v>0.61435526202115986</v>
      </c>
      <c r="M11" s="81">
        <v>626</v>
      </c>
      <c r="N11" s="141">
        <v>1018.9544042327077</v>
      </c>
      <c r="O11" s="105">
        <v>200</v>
      </c>
      <c r="P11" s="63">
        <v>3.06</v>
      </c>
      <c r="Q11" s="26">
        <v>63</v>
      </c>
      <c r="R11" s="137">
        <f t="shared" si="0"/>
        <v>1</v>
      </c>
      <c r="S11" s="26">
        <v>26.3</v>
      </c>
      <c r="T11" s="137">
        <f t="shared" si="1"/>
        <v>0.66510000000000002</v>
      </c>
      <c r="U11" s="26">
        <v>50.319488817891376</v>
      </c>
      <c r="V11" s="139">
        <f t="shared" si="2"/>
        <v>0.93420000000000003</v>
      </c>
      <c r="W11" s="26">
        <v>23.322683706070286</v>
      </c>
      <c r="X11" s="139">
        <f t="shared" si="3"/>
        <v>0.64910000000000001</v>
      </c>
      <c r="Y11" s="26">
        <v>23.121387283236995</v>
      </c>
      <c r="Z11" s="139">
        <f t="shared" si="4"/>
        <v>0.90349999999999997</v>
      </c>
      <c r="AA11" s="26">
        <v>-19.348268839103898</v>
      </c>
      <c r="AB11" s="139">
        <f t="shared" si="5"/>
        <v>0.76760000000000006</v>
      </c>
      <c r="AC11" s="43">
        <v>71400</v>
      </c>
      <c r="AD11" s="139">
        <f t="shared" si="6"/>
        <v>0.77200000000000002</v>
      </c>
      <c r="AE11" s="26">
        <v>9.5744680851063837</v>
      </c>
      <c r="AF11" s="139">
        <f t="shared" si="7"/>
        <v>0.6754</v>
      </c>
      <c r="AG11" s="139">
        <f t="shared" si="8"/>
        <v>6.3668999999999993</v>
      </c>
      <c r="AH11" s="223">
        <f t="shared" si="9"/>
        <v>0.96909999999999996</v>
      </c>
      <c r="AI11" s="233" t="s">
        <v>1375</v>
      </c>
      <c r="AJ11" s="234">
        <v>8</v>
      </c>
    </row>
    <row r="12" spans="2:43" x14ac:dyDescent="0.25">
      <c r="B12" s="184" t="s">
        <v>1420</v>
      </c>
      <c r="C12" s="38" t="s">
        <v>1332</v>
      </c>
      <c r="D12" s="38" t="s">
        <v>365</v>
      </c>
      <c r="E12" s="13">
        <v>4</v>
      </c>
      <c r="F12" s="38" t="s">
        <v>366</v>
      </c>
      <c r="G12" s="38" t="s">
        <v>340</v>
      </c>
      <c r="H12" s="38" t="s">
        <v>895</v>
      </c>
      <c r="I12" s="38">
        <v>540032</v>
      </c>
      <c r="J12" s="38">
        <v>5462356</v>
      </c>
      <c r="K12" s="38" t="s">
        <v>260</v>
      </c>
      <c r="L12" s="72">
        <v>0.29967247953424159</v>
      </c>
      <c r="M12" s="81">
        <v>103</v>
      </c>
      <c r="N12" s="141">
        <v>343.7085719719247</v>
      </c>
      <c r="O12" s="105">
        <v>52</v>
      </c>
      <c r="P12" s="63">
        <v>1.98</v>
      </c>
      <c r="Q12" s="26">
        <v>32.692307692307693</v>
      </c>
      <c r="R12" s="137">
        <f t="shared" si="0"/>
        <v>0.88590000000000002</v>
      </c>
      <c r="S12" s="26">
        <v>69.7</v>
      </c>
      <c r="T12" s="137">
        <f t="shared" si="1"/>
        <v>0.99109999999999998</v>
      </c>
      <c r="U12" s="26">
        <v>22.330097087378643</v>
      </c>
      <c r="V12" s="139">
        <f t="shared" si="2"/>
        <v>4.3799999999999999E-2</v>
      </c>
      <c r="W12" s="26">
        <v>43.689320388349515</v>
      </c>
      <c r="X12" s="139">
        <f t="shared" si="3"/>
        <v>0.97799999999999998</v>
      </c>
      <c r="Y12" s="26">
        <v>20.253164556962027</v>
      </c>
      <c r="Z12" s="139">
        <f t="shared" si="4"/>
        <v>0.8508</v>
      </c>
      <c r="AA12" s="26">
        <v>-18.562874251497</v>
      </c>
      <c r="AB12" s="139">
        <f t="shared" si="5"/>
        <v>0.74570000000000003</v>
      </c>
      <c r="AC12" s="43">
        <v>47100</v>
      </c>
      <c r="AD12" s="139">
        <f t="shared" si="6"/>
        <v>0.93859999999999999</v>
      </c>
      <c r="AE12" s="26">
        <v>16.666666666666664</v>
      </c>
      <c r="AF12" s="139">
        <f t="shared" si="7"/>
        <v>0.81140000000000001</v>
      </c>
      <c r="AG12" s="139">
        <f t="shared" si="8"/>
        <v>6.2453000000000012</v>
      </c>
      <c r="AH12" s="223">
        <f t="shared" si="9"/>
        <v>0.9647</v>
      </c>
      <c r="AI12" s="233" t="s">
        <v>1375</v>
      </c>
      <c r="AJ12" s="234">
        <v>9</v>
      </c>
    </row>
    <row r="13" spans="2:43" x14ac:dyDescent="0.25">
      <c r="B13" s="184" t="s">
        <v>1476</v>
      </c>
      <c r="C13" s="38" t="s">
        <v>1332</v>
      </c>
      <c r="D13" s="38" t="s">
        <v>565</v>
      </c>
      <c r="E13" s="13">
        <v>2</v>
      </c>
      <c r="F13" s="38" t="s">
        <v>566</v>
      </c>
      <c r="G13" s="38" t="s">
        <v>340</v>
      </c>
      <c r="H13" s="38" t="s">
        <v>567</v>
      </c>
      <c r="I13" s="38">
        <v>540134</v>
      </c>
      <c r="J13" s="38">
        <v>5420980</v>
      </c>
      <c r="K13" s="38" t="s">
        <v>163</v>
      </c>
      <c r="L13" s="72">
        <v>1.9860188030044497</v>
      </c>
      <c r="M13" s="81">
        <v>483</v>
      </c>
      <c r="N13" s="141">
        <v>243.20011435406226</v>
      </c>
      <c r="O13" s="105">
        <v>194</v>
      </c>
      <c r="P13" s="63">
        <v>2.4900000000000002</v>
      </c>
      <c r="Q13" s="26">
        <v>30.412371134020617</v>
      </c>
      <c r="R13" s="137">
        <f t="shared" si="0"/>
        <v>0.84209999999999996</v>
      </c>
      <c r="S13" s="26">
        <v>32.4</v>
      </c>
      <c r="T13" s="137">
        <f t="shared" si="1"/>
        <v>0.79290000000000005</v>
      </c>
      <c r="U13" s="26">
        <v>31.262939958592135</v>
      </c>
      <c r="V13" s="139">
        <f t="shared" si="2"/>
        <v>0.19289999999999999</v>
      </c>
      <c r="W13" s="26">
        <v>45.962732919254655</v>
      </c>
      <c r="X13" s="139">
        <f t="shared" si="3"/>
        <v>0.98680000000000001</v>
      </c>
      <c r="Y13" s="26">
        <v>28.497409326424872</v>
      </c>
      <c r="Z13" s="139">
        <f t="shared" si="4"/>
        <v>0.94289999999999996</v>
      </c>
      <c r="AA13" s="26">
        <v>-27.1157167530225</v>
      </c>
      <c r="AB13" s="139">
        <f t="shared" si="5"/>
        <v>0.89480000000000004</v>
      </c>
      <c r="AC13" s="43">
        <v>82700</v>
      </c>
      <c r="AD13" s="139">
        <f t="shared" si="6"/>
        <v>0.60529999999999995</v>
      </c>
      <c r="AE13" s="26">
        <v>34.364261168384878</v>
      </c>
      <c r="AF13" s="139">
        <f t="shared" si="7"/>
        <v>0.97360000000000002</v>
      </c>
      <c r="AG13" s="139">
        <f t="shared" si="8"/>
        <v>6.2313000000000001</v>
      </c>
      <c r="AH13" s="223">
        <f t="shared" si="9"/>
        <v>0.96030000000000004</v>
      </c>
      <c r="AI13" s="233" t="s">
        <v>1375</v>
      </c>
      <c r="AJ13" s="234">
        <v>10</v>
      </c>
    </row>
    <row r="14" spans="2:43" x14ac:dyDescent="0.25">
      <c r="B14" s="184" t="s">
        <v>1579</v>
      </c>
      <c r="C14" s="38" t="s">
        <v>1332</v>
      </c>
      <c r="D14" s="38" t="s">
        <v>355</v>
      </c>
      <c r="E14" s="13">
        <v>1</v>
      </c>
      <c r="F14" s="38" t="s">
        <v>356</v>
      </c>
      <c r="G14" s="38" t="s">
        <v>340</v>
      </c>
      <c r="H14" s="38" t="s">
        <v>742</v>
      </c>
      <c r="I14" s="38">
        <v>540119</v>
      </c>
      <c r="J14" s="38">
        <v>5443516</v>
      </c>
      <c r="K14" s="38" t="s">
        <v>212</v>
      </c>
      <c r="L14" s="72">
        <v>0.32346025299005543</v>
      </c>
      <c r="M14" s="81">
        <v>68</v>
      </c>
      <c r="N14" s="141">
        <v>210.22675698609132</v>
      </c>
      <c r="O14" s="105">
        <v>41</v>
      </c>
      <c r="P14" s="63">
        <v>1.66</v>
      </c>
      <c r="Q14" s="26">
        <v>31.707317073170731</v>
      </c>
      <c r="R14" s="137">
        <f t="shared" si="0"/>
        <v>0.86839999999999995</v>
      </c>
      <c r="S14" s="26">
        <v>88.9</v>
      </c>
      <c r="T14" s="137">
        <f t="shared" si="1"/>
        <v>1</v>
      </c>
      <c r="U14" s="26">
        <v>25</v>
      </c>
      <c r="V14" s="139">
        <f t="shared" si="2"/>
        <v>7.8899999999999998E-2</v>
      </c>
      <c r="W14" s="26">
        <v>48.529411764705884</v>
      </c>
      <c r="X14" s="139">
        <f t="shared" si="3"/>
        <v>0.99119999999999997</v>
      </c>
      <c r="Y14" s="26">
        <v>20.689655172413794</v>
      </c>
      <c r="Z14" s="139">
        <f t="shared" si="4"/>
        <v>0.85960000000000003</v>
      </c>
      <c r="AA14" s="26">
        <v>-37.588652482269502</v>
      </c>
      <c r="AB14" s="139">
        <f t="shared" si="5"/>
        <v>0.98250000000000004</v>
      </c>
      <c r="AC14" s="43">
        <v>16700</v>
      </c>
      <c r="AD14" s="139">
        <f t="shared" si="6"/>
        <v>1</v>
      </c>
      <c r="AE14" s="26">
        <v>5.7142857142857144</v>
      </c>
      <c r="AF14" s="139">
        <f t="shared" si="7"/>
        <v>0.44729999999999998</v>
      </c>
      <c r="AG14" s="139">
        <f t="shared" si="8"/>
        <v>6.2279</v>
      </c>
      <c r="AH14" s="223">
        <f t="shared" si="9"/>
        <v>0.95589999999999997</v>
      </c>
      <c r="AI14" s="233" t="s">
        <v>1375</v>
      </c>
      <c r="AJ14" s="234">
        <v>11</v>
      </c>
    </row>
    <row r="15" spans="2:43" x14ac:dyDescent="0.25">
      <c r="B15" s="184" t="s">
        <v>1528</v>
      </c>
      <c r="C15" s="38" t="s">
        <v>1332</v>
      </c>
      <c r="D15" s="38" t="s">
        <v>511</v>
      </c>
      <c r="E15" s="13">
        <v>2</v>
      </c>
      <c r="F15" s="38" t="s">
        <v>512</v>
      </c>
      <c r="G15" s="38" t="s">
        <v>340</v>
      </c>
      <c r="H15" s="38" t="s">
        <v>622</v>
      </c>
      <c r="I15" s="38">
        <v>540202</v>
      </c>
      <c r="J15" s="38">
        <v>5428516</v>
      </c>
      <c r="K15" s="38" t="s">
        <v>179</v>
      </c>
      <c r="L15" s="72">
        <v>0.88533460334024539</v>
      </c>
      <c r="M15" s="81">
        <v>590</v>
      </c>
      <c r="N15" s="141">
        <v>666.41470668153192</v>
      </c>
      <c r="O15" s="105">
        <v>252</v>
      </c>
      <c r="P15" s="63">
        <v>2.34</v>
      </c>
      <c r="Q15" s="26">
        <v>39.285714285714285</v>
      </c>
      <c r="R15" s="137">
        <f t="shared" si="0"/>
        <v>0.95169999999999999</v>
      </c>
      <c r="S15" s="26">
        <v>43.1</v>
      </c>
      <c r="T15" s="137">
        <f t="shared" si="1"/>
        <v>0.91620000000000001</v>
      </c>
      <c r="U15" s="26">
        <v>37.627118644067799</v>
      </c>
      <c r="V15" s="139">
        <f t="shared" si="2"/>
        <v>0.47799999999999998</v>
      </c>
      <c r="W15" s="26">
        <v>28.305084745762709</v>
      </c>
      <c r="X15" s="139">
        <f t="shared" si="3"/>
        <v>0.7631</v>
      </c>
      <c r="Y15" s="26">
        <v>25.617977528089884</v>
      </c>
      <c r="Z15" s="139">
        <f t="shared" si="4"/>
        <v>0.9254</v>
      </c>
      <c r="AA15" s="26">
        <v>-4.2553191489361701</v>
      </c>
      <c r="AB15" s="139">
        <f t="shared" si="5"/>
        <v>0.3246</v>
      </c>
      <c r="AC15" s="43">
        <v>59100</v>
      </c>
      <c r="AD15" s="139">
        <f t="shared" si="6"/>
        <v>0.87290000000000001</v>
      </c>
      <c r="AE15" s="26">
        <v>34.643734643734639</v>
      </c>
      <c r="AF15" s="139">
        <f t="shared" si="7"/>
        <v>0.97799999999999998</v>
      </c>
      <c r="AG15" s="139">
        <f t="shared" si="8"/>
        <v>6.2099000000000002</v>
      </c>
      <c r="AH15" s="223">
        <f t="shared" si="9"/>
        <v>0.95150000000000001</v>
      </c>
      <c r="AI15" s="233" t="s">
        <v>1375</v>
      </c>
      <c r="AJ15" s="234">
        <v>12</v>
      </c>
      <c r="AQ15" s="410" t="s">
        <v>1698</v>
      </c>
    </row>
    <row r="16" spans="2:43" x14ac:dyDescent="0.25">
      <c r="B16" s="184" t="s">
        <v>1468</v>
      </c>
      <c r="C16" s="38" t="s">
        <v>1332</v>
      </c>
      <c r="D16" s="38" t="s">
        <v>355</v>
      </c>
      <c r="E16" s="13">
        <v>1</v>
      </c>
      <c r="F16" s="38" t="s">
        <v>356</v>
      </c>
      <c r="G16" s="38" t="s">
        <v>340</v>
      </c>
      <c r="H16" s="38" t="s">
        <v>862</v>
      </c>
      <c r="I16" s="38">
        <v>540121</v>
      </c>
      <c r="J16" s="38">
        <v>5459428</v>
      </c>
      <c r="K16" s="38" t="s">
        <v>250</v>
      </c>
      <c r="L16" s="72">
        <v>0.96282353318205671</v>
      </c>
      <c r="M16" s="81">
        <v>367</v>
      </c>
      <c r="N16" s="141">
        <v>381.17057524247838</v>
      </c>
      <c r="O16" s="105">
        <v>97</v>
      </c>
      <c r="P16" s="63">
        <v>3.78</v>
      </c>
      <c r="Q16" s="26">
        <v>29.896907216494846</v>
      </c>
      <c r="R16" s="137">
        <f t="shared" si="0"/>
        <v>0.83330000000000004</v>
      </c>
      <c r="S16" s="26">
        <v>40.299999999999997</v>
      </c>
      <c r="T16" s="137">
        <f t="shared" si="1"/>
        <v>0.87660000000000005</v>
      </c>
      <c r="U16" s="26">
        <v>32.425068119891009</v>
      </c>
      <c r="V16" s="139">
        <f t="shared" si="2"/>
        <v>0.2324</v>
      </c>
      <c r="W16" s="26">
        <v>32.697547683923709</v>
      </c>
      <c r="X16" s="139">
        <f t="shared" si="3"/>
        <v>0.86399999999999999</v>
      </c>
      <c r="Y16" s="26">
        <v>18.43137254901961</v>
      </c>
      <c r="Z16" s="139">
        <f t="shared" si="4"/>
        <v>0.80700000000000005</v>
      </c>
      <c r="AA16" s="26">
        <v>-46.153846153846203</v>
      </c>
      <c r="AB16" s="139">
        <f t="shared" si="5"/>
        <v>0.99570000000000003</v>
      </c>
      <c r="AC16" s="43">
        <v>29200</v>
      </c>
      <c r="AD16" s="139">
        <f t="shared" si="6"/>
        <v>0.98250000000000004</v>
      </c>
      <c r="AE16" s="26">
        <v>7.7669902912621351</v>
      </c>
      <c r="AF16" s="139">
        <f t="shared" si="7"/>
        <v>0.57010000000000005</v>
      </c>
      <c r="AG16" s="139">
        <f t="shared" si="8"/>
        <v>6.1616000000000009</v>
      </c>
      <c r="AH16" s="223">
        <f t="shared" si="9"/>
        <v>0.94710000000000005</v>
      </c>
      <c r="AI16" s="233" t="s">
        <v>1375</v>
      </c>
      <c r="AJ16" s="234">
        <v>13</v>
      </c>
      <c r="AQ16" s="410" t="s">
        <v>1698</v>
      </c>
    </row>
    <row r="17" spans="2:43" x14ac:dyDescent="0.25">
      <c r="B17" s="186" t="s">
        <v>1425</v>
      </c>
      <c r="C17" s="48" t="s">
        <v>1332</v>
      </c>
      <c r="D17" s="48" t="s">
        <v>601</v>
      </c>
      <c r="E17" s="49">
        <v>4</v>
      </c>
      <c r="F17" s="48" t="s">
        <v>350</v>
      </c>
      <c r="G17" s="48" t="s">
        <v>340</v>
      </c>
      <c r="H17" s="48" t="s">
        <v>938</v>
      </c>
      <c r="I17" s="48">
        <v>540244</v>
      </c>
      <c r="J17" s="48">
        <v>5466412</v>
      </c>
      <c r="K17" s="48" t="s">
        <v>274</v>
      </c>
      <c r="L17" s="75">
        <v>0.34529447937626484</v>
      </c>
      <c r="M17" s="84">
        <v>139</v>
      </c>
      <c r="N17" s="143">
        <v>402.55494455366812</v>
      </c>
      <c r="O17" s="107">
        <v>59</v>
      </c>
      <c r="P17" s="66">
        <v>2.36</v>
      </c>
      <c r="Q17" s="50">
        <v>38.983050847457626</v>
      </c>
      <c r="R17" s="136">
        <f t="shared" si="0"/>
        <v>0.94730000000000003</v>
      </c>
      <c r="S17" s="50">
        <v>50</v>
      </c>
      <c r="T17" s="136">
        <f t="shared" si="1"/>
        <v>0.9647</v>
      </c>
      <c r="U17" s="50">
        <v>33.812949640287769</v>
      </c>
      <c r="V17" s="136">
        <f t="shared" si="2"/>
        <v>0.29820000000000002</v>
      </c>
      <c r="W17" s="50">
        <v>30.935251798561154</v>
      </c>
      <c r="X17" s="136">
        <f t="shared" si="3"/>
        <v>0.83330000000000004</v>
      </c>
      <c r="Y17" s="50">
        <v>23.387096774193548</v>
      </c>
      <c r="Z17" s="136">
        <f t="shared" si="4"/>
        <v>0.90780000000000005</v>
      </c>
      <c r="AA17" s="50">
        <v>-23.448275862069</v>
      </c>
      <c r="AB17" s="136">
        <f t="shared" si="5"/>
        <v>0.82899999999999996</v>
      </c>
      <c r="AC17" s="51">
        <v>57500</v>
      </c>
      <c r="AD17" s="136">
        <f t="shared" si="6"/>
        <v>0.88600000000000001</v>
      </c>
      <c r="AE17" s="50">
        <v>5.0632911392405067</v>
      </c>
      <c r="AF17" s="136">
        <f t="shared" si="7"/>
        <v>0.4385</v>
      </c>
      <c r="AG17" s="139">
        <f t="shared" si="8"/>
        <v>6.1048</v>
      </c>
      <c r="AH17" s="223">
        <f t="shared" si="9"/>
        <v>0.94269999999999998</v>
      </c>
      <c r="AI17" s="233" t="s">
        <v>1375</v>
      </c>
      <c r="AJ17" s="234">
        <v>14</v>
      </c>
    </row>
    <row r="18" spans="2:43" x14ac:dyDescent="0.25">
      <c r="B18" s="184" t="s">
        <v>1466</v>
      </c>
      <c r="C18" s="38" t="s">
        <v>1332</v>
      </c>
      <c r="D18" s="38" t="s">
        <v>355</v>
      </c>
      <c r="E18" s="13">
        <v>1</v>
      </c>
      <c r="F18" s="38" t="s">
        <v>356</v>
      </c>
      <c r="G18" s="38" t="s">
        <v>340</v>
      </c>
      <c r="H18" s="38" t="s">
        <v>722</v>
      </c>
      <c r="I18" s="38">
        <v>540118</v>
      </c>
      <c r="J18" s="38">
        <v>5439652</v>
      </c>
      <c r="K18" s="38" t="s">
        <v>206</v>
      </c>
      <c r="L18" s="72">
        <v>0.83479290966239927</v>
      </c>
      <c r="M18" s="81">
        <v>245</v>
      </c>
      <c r="N18" s="141">
        <v>293.48596180468405</v>
      </c>
      <c r="O18" s="105">
        <v>79</v>
      </c>
      <c r="P18" s="63">
        <v>3.1</v>
      </c>
      <c r="Q18" s="26">
        <v>18.9873417721519</v>
      </c>
      <c r="R18" s="137">
        <f t="shared" si="0"/>
        <v>0.54379999999999995</v>
      </c>
      <c r="S18" s="26">
        <v>30.4</v>
      </c>
      <c r="T18" s="137">
        <f t="shared" si="1"/>
        <v>0.77090000000000003</v>
      </c>
      <c r="U18" s="26">
        <v>40.816326530612244</v>
      </c>
      <c r="V18" s="139">
        <f t="shared" si="2"/>
        <v>0.68420000000000003</v>
      </c>
      <c r="W18" s="26">
        <v>35.510204081632651</v>
      </c>
      <c r="X18" s="139">
        <f t="shared" si="3"/>
        <v>0.90349999999999997</v>
      </c>
      <c r="Y18" s="26">
        <v>14.285714285714285</v>
      </c>
      <c r="Z18" s="139">
        <f t="shared" si="4"/>
        <v>0.64029999999999998</v>
      </c>
      <c r="AA18" s="26">
        <v>-14.9006622516556</v>
      </c>
      <c r="AB18" s="139">
        <f t="shared" si="5"/>
        <v>0.67989999999999995</v>
      </c>
      <c r="AC18" s="43">
        <v>39400</v>
      </c>
      <c r="AD18" s="139">
        <f t="shared" si="6"/>
        <v>0.95620000000000005</v>
      </c>
      <c r="AE18" s="26">
        <v>19.2</v>
      </c>
      <c r="AF18" s="139">
        <f t="shared" si="7"/>
        <v>0.84209999999999996</v>
      </c>
      <c r="AG18" s="139">
        <f t="shared" si="8"/>
        <v>6.0209000000000001</v>
      </c>
      <c r="AH18" s="223">
        <f t="shared" si="9"/>
        <v>0.93830000000000002</v>
      </c>
      <c r="AI18" s="233" t="s">
        <v>1375</v>
      </c>
      <c r="AJ18" s="234">
        <v>15</v>
      </c>
      <c r="AQ18" s="410" t="s">
        <v>1698</v>
      </c>
    </row>
    <row r="19" spans="2:43" x14ac:dyDescent="0.25">
      <c r="B19" s="184" t="s">
        <v>1511</v>
      </c>
      <c r="C19" s="38" t="s">
        <v>1332</v>
      </c>
      <c r="D19" s="38" t="s">
        <v>443</v>
      </c>
      <c r="E19" s="13">
        <v>7</v>
      </c>
      <c r="F19" s="38" t="s">
        <v>444</v>
      </c>
      <c r="G19" s="38" t="s">
        <v>340</v>
      </c>
      <c r="H19" s="38" t="s">
        <v>683</v>
      </c>
      <c r="I19" s="38">
        <v>540178</v>
      </c>
      <c r="J19" s="38">
        <v>5435092</v>
      </c>
      <c r="K19" s="38" t="s">
        <v>196</v>
      </c>
      <c r="L19" s="72">
        <v>0.32319753062193979</v>
      </c>
      <c r="M19" s="81">
        <v>110</v>
      </c>
      <c r="N19" s="141">
        <v>340.34913505781844</v>
      </c>
      <c r="O19" s="105">
        <v>62</v>
      </c>
      <c r="P19" s="63">
        <v>1.77</v>
      </c>
      <c r="Q19" s="26">
        <v>32.258064516129032</v>
      </c>
      <c r="R19" s="137">
        <f t="shared" si="0"/>
        <v>0.87280000000000002</v>
      </c>
      <c r="S19" s="26">
        <v>27.3</v>
      </c>
      <c r="T19" s="137">
        <f t="shared" si="1"/>
        <v>0.70479999999999998</v>
      </c>
      <c r="U19" s="26">
        <v>33.636363636363633</v>
      </c>
      <c r="V19" s="139">
        <f t="shared" si="2"/>
        <v>0.28499999999999998</v>
      </c>
      <c r="W19" s="26">
        <v>38.181818181818187</v>
      </c>
      <c r="X19" s="139">
        <f t="shared" si="3"/>
        <v>0.95169999999999999</v>
      </c>
      <c r="Y19" s="26">
        <v>30</v>
      </c>
      <c r="Z19" s="139">
        <f t="shared" si="4"/>
        <v>0.96489999999999998</v>
      </c>
      <c r="AA19" s="26">
        <v>-33.566433566433602</v>
      </c>
      <c r="AB19" s="139">
        <f t="shared" si="5"/>
        <v>0.96060000000000001</v>
      </c>
      <c r="AC19" s="43">
        <v>109700</v>
      </c>
      <c r="AD19" s="139">
        <f t="shared" si="6"/>
        <v>0.3246</v>
      </c>
      <c r="AE19" s="26">
        <v>29.487179487179489</v>
      </c>
      <c r="AF19" s="139">
        <f t="shared" si="7"/>
        <v>0.94730000000000003</v>
      </c>
      <c r="AG19" s="139">
        <f t="shared" si="8"/>
        <v>6.0116999999999994</v>
      </c>
      <c r="AH19" s="223">
        <f t="shared" si="9"/>
        <v>0.93389999999999995</v>
      </c>
      <c r="AI19" s="233" t="s">
        <v>1375</v>
      </c>
      <c r="AJ19" s="234">
        <v>16</v>
      </c>
    </row>
    <row r="20" spans="2:43" x14ac:dyDescent="0.25">
      <c r="B20" s="184" t="s">
        <v>1531</v>
      </c>
      <c r="C20" s="38" t="s">
        <v>1332</v>
      </c>
      <c r="D20" s="38" t="s">
        <v>338</v>
      </c>
      <c r="E20" s="13">
        <v>4</v>
      </c>
      <c r="F20" s="38" t="s">
        <v>339</v>
      </c>
      <c r="G20" s="38" t="s">
        <v>340</v>
      </c>
      <c r="H20" s="38" t="s">
        <v>549</v>
      </c>
      <c r="I20" s="38">
        <v>540206</v>
      </c>
      <c r="J20" s="38">
        <v>5418412</v>
      </c>
      <c r="K20" s="38" t="s">
        <v>159</v>
      </c>
      <c r="L20" s="72">
        <v>0.62908445941218316</v>
      </c>
      <c r="M20" s="81">
        <v>809</v>
      </c>
      <c r="N20" s="141">
        <v>1285.9958434769317</v>
      </c>
      <c r="O20" s="105">
        <v>240</v>
      </c>
      <c r="P20" s="63">
        <v>3.37</v>
      </c>
      <c r="Q20" s="26">
        <v>31.666666666666664</v>
      </c>
      <c r="R20" s="137">
        <f t="shared" si="0"/>
        <v>0.86399999999999999</v>
      </c>
      <c r="S20" s="26">
        <v>54.7</v>
      </c>
      <c r="T20" s="137">
        <f t="shared" si="1"/>
        <v>0.97350000000000003</v>
      </c>
      <c r="U20" s="26">
        <v>29.913473423980225</v>
      </c>
      <c r="V20" s="139">
        <f t="shared" si="2"/>
        <v>0.1754</v>
      </c>
      <c r="W20" s="26">
        <v>27.317676143386898</v>
      </c>
      <c r="X20" s="139">
        <f t="shared" si="3"/>
        <v>0.74560000000000004</v>
      </c>
      <c r="Y20" s="26">
        <v>29.199372056514918</v>
      </c>
      <c r="Z20" s="139">
        <f t="shared" si="4"/>
        <v>0.95169999999999999</v>
      </c>
      <c r="AA20" s="26">
        <v>-9.9815157116451001</v>
      </c>
      <c r="AB20" s="139">
        <f t="shared" si="5"/>
        <v>0.53949999999999998</v>
      </c>
      <c r="AC20" s="43">
        <v>53600</v>
      </c>
      <c r="AD20" s="139">
        <f t="shared" si="6"/>
        <v>0.90359999999999996</v>
      </c>
      <c r="AE20" s="26">
        <v>15.737704918032788</v>
      </c>
      <c r="AF20" s="139">
        <f t="shared" si="7"/>
        <v>0.80259999999999998</v>
      </c>
      <c r="AG20" s="139">
        <f t="shared" si="8"/>
        <v>5.9559000000000006</v>
      </c>
      <c r="AH20" s="223">
        <f t="shared" si="9"/>
        <v>0.92949999999999999</v>
      </c>
      <c r="AI20" s="233" t="s">
        <v>1375</v>
      </c>
      <c r="AJ20" s="234">
        <v>17</v>
      </c>
    </row>
    <row r="21" spans="2:43" x14ac:dyDescent="0.25">
      <c r="B21" s="228" t="s">
        <v>1588</v>
      </c>
      <c r="C21" s="38" t="s">
        <v>1332</v>
      </c>
      <c r="D21" s="38" t="s">
        <v>960</v>
      </c>
      <c r="E21" s="13">
        <v>4</v>
      </c>
      <c r="F21" s="38" t="s">
        <v>961</v>
      </c>
      <c r="G21" s="38" t="s">
        <v>340</v>
      </c>
      <c r="H21" s="38" t="s">
        <v>962</v>
      </c>
      <c r="I21" s="38">
        <v>540147</v>
      </c>
      <c r="J21" s="38">
        <v>5468116</v>
      </c>
      <c r="K21" s="38" t="s">
        <v>280</v>
      </c>
      <c r="L21" s="72">
        <v>1.6673646795167474</v>
      </c>
      <c r="M21" s="81">
        <v>2604</v>
      </c>
      <c r="N21" s="141">
        <v>1561.7459287638969</v>
      </c>
      <c r="O21" s="105">
        <v>964</v>
      </c>
      <c r="P21" s="63">
        <v>2.62</v>
      </c>
      <c r="Q21" s="26">
        <v>26.141078838174277</v>
      </c>
      <c r="R21" s="137">
        <f t="shared" si="0"/>
        <v>0.77629999999999999</v>
      </c>
      <c r="S21" s="26">
        <v>39.799999999999997</v>
      </c>
      <c r="T21" s="137">
        <f t="shared" si="1"/>
        <v>0.87219999999999998</v>
      </c>
      <c r="U21" s="26">
        <v>43.125960061443926</v>
      </c>
      <c r="V21" s="139">
        <f t="shared" si="2"/>
        <v>0.77629999999999999</v>
      </c>
      <c r="W21" s="26">
        <v>29.944620253164555</v>
      </c>
      <c r="X21" s="139">
        <f t="shared" si="3"/>
        <v>0.80259999999999998</v>
      </c>
      <c r="Y21" s="26">
        <v>13.20281124497992</v>
      </c>
      <c r="Z21" s="139">
        <f t="shared" si="4"/>
        <v>0.57889999999999997</v>
      </c>
      <c r="AA21" s="26">
        <v>-19.063871282301299</v>
      </c>
      <c r="AB21" s="139">
        <f t="shared" si="5"/>
        <v>0.75439999999999996</v>
      </c>
      <c r="AC21" s="43">
        <v>68300</v>
      </c>
      <c r="AD21" s="139">
        <f t="shared" si="6"/>
        <v>0.79390000000000005</v>
      </c>
      <c r="AE21" s="26">
        <v>7.5423728813559325</v>
      </c>
      <c r="AF21" s="139">
        <f t="shared" si="7"/>
        <v>0.55259999999999998</v>
      </c>
      <c r="AG21" s="139">
        <f t="shared" si="8"/>
        <v>5.9072000000000005</v>
      </c>
      <c r="AH21" s="223">
        <f t="shared" si="9"/>
        <v>0.92510000000000003</v>
      </c>
      <c r="AI21" s="233" t="s">
        <v>1375</v>
      </c>
      <c r="AJ21" s="234">
        <v>18</v>
      </c>
    </row>
    <row r="22" spans="2:43" x14ac:dyDescent="0.25">
      <c r="B22" s="184" t="s">
        <v>1535</v>
      </c>
      <c r="C22" s="38" t="s">
        <v>1332</v>
      </c>
      <c r="D22" s="38" t="s">
        <v>584</v>
      </c>
      <c r="E22" s="13">
        <v>5</v>
      </c>
      <c r="F22" s="38" t="s">
        <v>585</v>
      </c>
      <c r="G22" s="38" t="s">
        <v>340</v>
      </c>
      <c r="H22" s="38" t="s">
        <v>586</v>
      </c>
      <c r="I22" s="38">
        <v>540212</v>
      </c>
      <c r="J22" s="38">
        <v>5424364</v>
      </c>
      <c r="K22" s="38" t="s">
        <v>168</v>
      </c>
      <c r="L22" s="72">
        <v>0.53534767963788965</v>
      </c>
      <c r="M22" s="81">
        <v>787</v>
      </c>
      <c r="N22" s="141">
        <v>1470.0726834798809</v>
      </c>
      <c r="O22" s="105">
        <v>295</v>
      </c>
      <c r="P22" s="63">
        <v>2.67</v>
      </c>
      <c r="Q22" s="26">
        <v>45.762711864406782</v>
      </c>
      <c r="R22" s="137">
        <f t="shared" si="0"/>
        <v>0.97360000000000002</v>
      </c>
      <c r="S22" s="26">
        <v>26.7</v>
      </c>
      <c r="T22" s="137">
        <f t="shared" si="1"/>
        <v>0.68279999999999996</v>
      </c>
      <c r="U22" s="26">
        <v>29.351969504447268</v>
      </c>
      <c r="V22" s="139">
        <f t="shared" si="2"/>
        <v>0.1535</v>
      </c>
      <c r="W22" s="26">
        <v>24.904701397712834</v>
      </c>
      <c r="X22" s="139">
        <f t="shared" si="3"/>
        <v>0.69289999999999996</v>
      </c>
      <c r="Y22" s="26">
        <v>29.961089494163424</v>
      </c>
      <c r="Z22" s="139">
        <f t="shared" si="4"/>
        <v>0.96050000000000002</v>
      </c>
      <c r="AA22" s="26">
        <v>-12.0291616038882</v>
      </c>
      <c r="AB22" s="139">
        <f t="shared" si="5"/>
        <v>0.61850000000000005</v>
      </c>
      <c r="AC22" s="43">
        <v>61000</v>
      </c>
      <c r="AD22" s="139">
        <f t="shared" si="6"/>
        <v>0.86409999999999998</v>
      </c>
      <c r="AE22" s="26">
        <v>28.455284552845526</v>
      </c>
      <c r="AF22" s="139">
        <f t="shared" si="7"/>
        <v>0.9385</v>
      </c>
      <c r="AG22" s="139">
        <f t="shared" si="8"/>
        <v>5.8844000000000012</v>
      </c>
      <c r="AH22" s="223">
        <f t="shared" si="9"/>
        <v>0.92069999999999996</v>
      </c>
      <c r="AI22" s="233" t="s">
        <v>1375</v>
      </c>
      <c r="AJ22" s="234">
        <v>19</v>
      </c>
    </row>
    <row r="23" spans="2:43" x14ac:dyDescent="0.25">
      <c r="B23" s="184" t="s">
        <v>1572</v>
      </c>
      <c r="C23" s="38" t="s">
        <v>1332</v>
      </c>
      <c r="D23" s="38" t="s">
        <v>430</v>
      </c>
      <c r="E23" s="13">
        <v>10</v>
      </c>
      <c r="F23" s="38" t="s">
        <v>431</v>
      </c>
      <c r="G23" s="38" t="s">
        <v>340</v>
      </c>
      <c r="H23" s="38" t="s">
        <v>495</v>
      </c>
      <c r="I23" s="38">
        <v>540287</v>
      </c>
      <c r="J23" s="38">
        <v>5412484</v>
      </c>
      <c r="K23" s="38" t="s">
        <v>145</v>
      </c>
      <c r="L23" s="72">
        <v>0.87011055267668258</v>
      </c>
      <c r="M23" s="81">
        <v>479</v>
      </c>
      <c r="N23" s="141">
        <v>550.50475887974642</v>
      </c>
      <c r="O23" s="105">
        <v>186</v>
      </c>
      <c r="P23" s="63">
        <v>2.58</v>
      </c>
      <c r="Q23" s="26">
        <v>32.258064516129032</v>
      </c>
      <c r="R23" s="137">
        <f t="shared" si="0"/>
        <v>0.87280000000000002</v>
      </c>
      <c r="S23" s="26">
        <v>28</v>
      </c>
      <c r="T23" s="137">
        <f t="shared" si="1"/>
        <v>0.72240000000000004</v>
      </c>
      <c r="U23" s="26">
        <v>44.258872651356995</v>
      </c>
      <c r="V23" s="139">
        <f t="shared" si="2"/>
        <v>0.80700000000000005</v>
      </c>
      <c r="W23" s="26">
        <v>34.65553235908142</v>
      </c>
      <c r="X23" s="139">
        <f t="shared" si="3"/>
        <v>0.88590000000000002</v>
      </c>
      <c r="Y23" s="26">
        <v>24.804177545691903</v>
      </c>
      <c r="Z23" s="139">
        <f t="shared" si="4"/>
        <v>0.91220000000000001</v>
      </c>
      <c r="AA23" s="26">
        <v>-8.9852008456659593</v>
      </c>
      <c r="AB23" s="139">
        <f t="shared" si="5"/>
        <v>0.51760000000000006</v>
      </c>
      <c r="AC23" s="43">
        <v>49500</v>
      </c>
      <c r="AD23" s="139">
        <f t="shared" si="6"/>
        <v>0.92989999999999995</v>
      </c>
      <c r="AE23" s="26">
        <v>2.0746887966804977</v>
      </c>
      <c r="AF23" s="139">
        <f t="shared" si="7"/>
        <v>0.20610000000000001</v>
      </c>
      <c r="AG23" s="139">
        <f t="shared" si="8"/>
        <v>5.8539000000000003</v>
      </c>
      <c r="AH23" s="223">
        <f t="shared" si="9"/>
        <v>0.91620000000000001</v>
      </c>
      <c r="AI23" s="233" t="s">
        <v>1375</v>
      </c>
      <c r="AJ23" s="234">
        <v>20</v>
      </c>
    </row>
    <row r="24" spans="2:43" x14ac:dyDescent="0.25">
      <c r="B24" s="184" t="s">
        <v>1414</v>
      </c>
      <c r="C24" s="38" t="s">
        <v>1332</v>
      </c>
      <c r="D24" s="38" t="s">
        <v>661</v>
      </c>
      <c r="E24" s="13">
        <v>5</v>
      </c>
      <c r="F24" s="38" t="s">
        <v>662</v>
      </c>
      <c r="G24" s="38" t="s">
        <v>340</v>
      </c>
      <c r="H24" s="38" t="s">
        <v>663</v>
      </c>
      <c r="I24" s="38">
        <v>540021</v>
      </c>
      <c r="J24" s="38">
        <v>5432884</v>
      </c>
      <c r="K24" s="38" t="s">
        <v>190</v>
      </c>
      <c r="L24" s="72">
        <v>0.46144171353345187</v>
      </c>
      <c r="M24" s="81">
        <v>343</v>
      </c>
      <c r="N24" s="141">
        <v>743.32248242904996</v>
      </c>
      <c r="O24" s="105">
        <v>128</v>
      </c>
      <c r="P24" s="63">
        <v>2.52</v>
      </c>
      <c r="Q24" s="26">
        <v>25</v>
      </c>
      <c r="R24" s="137">
        <f t="shared" si="0"/>
        <v>0.71489999999999998</v>
      </c>
      <c r="S24" s="26">
        <v>40.5</v>
      </c>
      <c r="T24" s="137">
        <f t="shared" si="1"/>
        <v>0.88100000000000001</v>
      </c>
      <c r="U24" s="26">
        <v>48.396501457725947</v>
      </c>
      <c r="V24" s="139">
        <f t="shared" si="2"/>
        <v>0.89470000000000005</v>
      </c>
      <c r="W24" s="26">
        <v>24.148606811145513</v>
      </c>
      <c r="X24" s="139">
        <f t="shared" si="3"/>
        <v>0.66659999999999997</v>
      </c>
      <c r="Y24" s="26">
        <v>22.666666666666664</v>
      </c>
      <c r="Z24" s="139">
        <f t="shared" si="4"/>
        <v>0.89029999999999998</v>
      </c>
      <c r="AA24" s="26">
        <v>-11.9429590017825</v>
      </c>
      <c r="AB24" s="139">
        <f t="shared" si="5"/>
        <v>0.60529999999999995</v>
      </c>
      <c r="AC24" s="43">
        <v>63400</v>
      </c>
      <c r="AD24" s="139">
        <f t="shared" si="6"/>
        <v>0.85089999999999999</v>
      </c>
      <c r="AE24" s="26">
        <v>2.9787234042553195</v>
      </c>
      <c r="AF24" s="139">
        <f t="shared" si="7"/>
        <v>0.30259999999999998</v>
      </c>
      <c r="AG24" s="139">
        <f t="shared" si="8"/>
        <v>5.8063000000000002</v>
      </c>
      <c r="AH24" s="223">
        <f t="shared" si="9"/>
        <v>0.91180000000000005</v>
      </c>
      <c r="AI24" s="233" t="s">
        <v>1375</v>
      </c>
      <c r="AJ24" s="234">
        <v>21</v>
      </c>
    </row>
    <row r="25" spans="2:43" x14ac:dyDescent="0.25">
      <c r="B25" s="184" t="s">
        <v>1578</v>
      </c>
      <c r="C25" s="38" t="s">
        <v>1332</v>
      </c>
      <c r="D25" s="38" t="s">
        <v>355</v>
      </c>
      <c r="E25" s="13">
        <v>1</v>
      </c>
      <c r="F25" s="38" t="s">
        <v>356</v>
      </c>
      <c r="G25" s="38" t="s">
        <v>340</v>
      </c>
      <c r="H25" s="38" t="s">
        <v>635</v>
      </c>
      <c r="I25" s="38">
        <v>540117</v>
      </c>
      <c r="J25" s="38">
        <v>5430196</v>
      </c>
      <c r="K25" s="38" t="s">
        <v>182</v>
      </c>
      <c r="L25" s="72">
        <v>0.87236107967202492</v>
      </c>
      <c r="M25" s="81">
        <v>832</v>
      </c>
      <c r="N25" s="141">
        <v>953.73351630130128</v>
      </c>
      <c r="O25" s="105">
        <v>293</v>
      </c>
      <c r="P25" s="63">
        <v>2.5099999999999998</v>
      </c>
      <c r="Q25" s="26">
        <v>25.255972696245731</v>
      </c>
      <c r="R25" s="137">
        <f t="shared" si="0"/>
        <v>0.72799999999999998</v>
      </c>
      <c r="S25" s="26">
        <v>43.5</v>
      </c>
      <c r="T25" s="137">
        <f t="shared" si="1"/>
        <v>0.92069999999999996</v>
      </c>
      <c r="U25" s="26">
        <v>35.9375</v>
      </c>
      <c r="V25" s="139">
        <f t="shared" si="2"/>
        <v>0.38150000000000001</v>
      </c>
      <c r="W25" s="26">
        <v>37.365591397849464</v>
      </c>
      <c r="X25" s="139">
        <f t="shared" si="3"/>
        <v>0.94289999999999996</v>
      </c>
      <c r="Y25" s="26">
        <v>13.86748844375963</v>
      </c>
      <c r="Z25" s="139">
        <f t="shared" si="4"/>
        <v>0.62709999999999999</v>
      </c>
      <c r="AA25" s="26">
        <v>-20.144628099173602</v>
      </c>
      <c r="AB25" s="139">
        <f t="shared" si="5"/>
        <v>0.78079999999999994</v>
      </c>
      <c r="AC25" s="43">
        <v>39600</v>
      </c>
      <c r="AD25" s="139">
        <f t="shared" si="6"/>
        <v>0.95179999999999998</v>
      </c>
      <c r="AE25" s="26">
        <v>5.9063136456211813</v>
      </c>
      <c r="AF25" s="139">
        <f t="shared" si="7"/>
        <v>0.46050000000000002</v>
      </c>
      <c r="AG25" s="139">
        <f t="shared" si="8"/>
        <v>5.7933000000000003</v>
      </c>
      <c r="AH25" s="223">
        <f t="shared" si="9"/>
        <v>0.90739999999999998</v>
      </c>
      <c r="AI25" s="233" t="s">
        <v>1375</v>
      </c>
      <c r="AJ25" s="234">
        <v>22</v>
      </c>
    </row>
    <row r="26" spans="2:43" x14ac:dyDescent="0.25">
      <c r="B26" s="184" t="s">
        <v>1403</v>
      </c>
      <c r="C26" s="38" t="s">
        <v>1332</v>
      </c>
      <c r="D26" s="38" t="s">
        <v>415</v>
      </c>
      <c r="E26" s="13">
        <v>7</v>
      </c>
      <c r="F26" s="38" t="s">
        <v>416</v>
      </c>
      <c r="G26" s="38" t="s">
        <v>340</v>
      </c>
      <c r="H26" s="38" t="s">
        <v>730</v>
      </c>
      <c r="I26" s="38">
        <v>540003</v>
      </c>
      <c r="J26" s="38">
        <v>5442244</v>
      </c>
      <c r="K26" s="38" t="s">
        <v>208</v>
      </c>
      <c r="L26" s="72">
        <v>0.33795204829391901</v>
      </c>
      <c r="M26" s="81">
        <v>362</v>
      </c>
      <c r="N26" s="141">
        <v>1071.1578812067632</v>
      </c>
      <c r="O26" s="105">
        <v>137</v>
      </c>
      <c r="P26" s="63">
        <v>2.64</v>
      </c>
      <c r="Q26" s="26">
        <v>32.846715328467155</v>
      </c>
      <c r="R26" s="137">
        <f t="shared" si="0"/>
        <v>0.89029999999999998</v>
      </c>
      <c r="S26" s="26">
        <v>34</v>
      </c>
      <c r="T26" s="137">
        <f t="shared" si="1"/>
        <v>0.81489999999999996</v>
      </c>
      <c r="U26" s="26">
        <v>29.005524861878452</v>
      </c>
      <c r="V26" s="139">
        <f t="shared" si="2"/>
        <v>0.13589999999999999</v>
      </c>
      <c r="W26" s="26">
        <v>21.546961325966851</v>
      </c>
      <c r="X26" s="139">
        <f t="shared" si="3"/>
        <v>0.57450000000000001</v>
      </c>
      <c r="Y26" s="26">
        <v>27.659574468085108</v>
      </c>
      <c r="Z26" s="139">
        <f t="shared" si="4"/>
        <v>0.93420000000000003</v>
      </c>
      <c r="AA26" s="26">
        <v>-26.153846153846199</v>
      </c>
      <c r="AB26" s="139">
        <f t="shared" si="5"/>
        <v>0.87719999999999998</v>
      </c>
      <c r="AC26" s="43">
        <v>66700</v>
      </c>
      <c r="AD26" s="139">
        <f t="shared" si="6"/>
        <v>0.81579999999999997</v>
      </c>
      <c r="AE26" s="26">
        <v>12.195121951219512</v>
      </c>
      <c r="AF26" s="139">
        <f t="shared" si="7"/>
        <v>0.73240000000000005</v>
      </c>
      <c r="AG26" s="139">
        <f t="shared" si="8"/>
        <v>5.7751999999999999</v>
      </c>
      <c r="AH26" s="223">
        <f t="shared" si="9"/>
        <v>0.90300000000000002</v>
      </c>
      <c r="AI26" s="233" t="s">
        <v>1375</v>
      </c>
      <c r="AJ26" s="234">
        <v>23</v>
      </c>
    </row>
    <row r="27" spans="2:43" x14ac:dyDescent="0.25">
      <c r="B27" s="184" t="s">
        <v>1537</v>
      </c>
      <c r="C27" s="38" t="s">
        <v>1332</v>
      </c>
      <c r="D27" s="38" t="s">
        <v>841</v>
      </c>
      <c r="E27" s="13">
        <v>1</v>
      </c>
      <c r="F27" s="38" t="s">
        <v>842</v>
      </c>
      <c r="G27" s="38" t="s">
        <v>340</v>
      </c>
      <c r="H27" s="38" t="s">
        <v>879</v>
      </c>
      <c r="I27" s="38">
        <v>540219</v>
      </c>
      <c r="J27" s="38">
        <v>5460364</v>
      </c>
      <c r="K27" s="38" t="s">
        <v>255</v>
      </c>
      <c r="L27" s="72">
        <v>1.330228356476959</v>
      </c>
      <c r="M27" s="81">
        <v>1347</v>
      </c>
      <c r="N27" s="141">
        <v>1012.6080935212206</v>
      </c>
      <c r="O27" s="105">
        <v>507</v>
      </c>
      <c r="P27" s="63">
        <v>2.66</v>
      </c>
      <c r="Q27" s="26">
        <v>25.838264299802759</v>
      </c>
      <c r="R27" s="137">
        <f t="shared" si="0"/>
        <v>0.77190000000000003</v>
      </c>
      <c r="S27" s="26">
        <v>46.2</v>
      </c>
      <c r="T27" s="137">
        <f t="shared" si="1"/>
        <v>0.92510000000000003</v>
      </c>
      <c r="U27" s="26">
        <v>29.84409799554566</v>
      </c>
      <c r="V27" s="139">
        <f t="shared" si="2"/>
        <v>0.17100000000000001</v>
      </c>
      <c r="W27" s="26">
        <v>51.893095768374167</v>
      </c>
      <c r="X27" s="139">
        <f t="shared" si="3"/>
        <v>0.99560000000000004</v>
      </c>
      <c r="Y27" s="26">
        <v>21.482176360225143</v>
      </c>
      <c r="Z27" s="139">
        <f t="shared" si="4"/>
        <v>0.86839999999999995</v>
      </c>
      <c r="AA27" s="26">
        <v>3.9454806312769</v>
      </c>
      <c r="AB27" s="139">
        <f t="shared" si="5"/>
        <v>0.11409999999999998</v>
      </c>
      <c r="AC27" s="43">
        <v>50800</v>
      </c>
      <c r="AD27" s="139">
        <f t="shared" si="6"/>
        <v>0.92549999999999999</v>
      </c>
      <c r="AE27" s="26">
        <v>40.436241610738257</v>
      </c>
      <c r="AF27" s="139">
        <f t="shared" si="7"/>
        <v>0.99119999999999997</v>
      </c>
      <c r="AG27" s="139">
        <f t="shared" si="8"/>
        <v>5.7628000000000004</v>
      </c>
      <c r="AH27" s="113">
        <f t="shared" si="9"/>
        <v>0.89859999999999995</v>
      </c>
      <c r="AI27" s="235" t="s">
        <v>1375</v>
      </c>
      <c r="AJ27" s="234">
        <v>24</v>
      </c>
    </row>
    <row r="28" spans="2:43" x14ac:dyDescent="0.25">
      <c r="B28" s="184" t="s">
        <v>1449</v>
      </c>
      <c r="C28" s="38" t="s">
        <v>1332</v>
      </c>
      <c r="D28" s="38" t="s">
        <v>675</v>
      </c>
      <c r="E28" s="13">
        <v>2</v>
      </c>
      <c r="F28" s="38" t="s">
        <v>676</v>
      </c>
      <c r="G28" s="38" t="s">
        <v>340</v>
      </c>
      <c r="H28" s="38" t="s">
        <v>1080</v>
      </c>
      <c r="I28" s="38">
        <v>540090</v>
      </c>
      <c r="J28" s="38">
        <v>5485804</v>
      </c>
      <c r="K28" s="38" t="s">
        <v>319</v>
      </c>
      <c r="L28" s="72">
        <v>0.55265057842111154</v>
      </c>
      <c r="M28" s="81">
        <v>543</v>
      </c>
      <c r="N28" s="141">
        <v>982.53764892695369</v>
      </c>
      <c r="O28" s="105">
        <v>224</v>
      </c>
      <c r="P28" s="63">
        <v>2.42</v>
      </c>
      <c r="Q28" s="26">
        <v>25</v>
      </c>
      <c r="R28" s="137">
        <f t="shared" si="0"/>
        <v>0.71489999999999998</v>
      </c>
      <c r="S28" s="26">
        <v>26.6</v>
      </c>
      <c r="T28" s="137">
        <f t="shared" si="1"/>
        <v>0.6784</v>
      </c>
      <c r="U28" s="26">
        <v>46.040515653775323</v>
      </c>
      <c r="V28" s="139">
        <f t="shared" si="2"/>
        <v>0.84640000000000004</v>
      </c>
      <c r="W28" s="26">
        <v>32.596685082872931</v>
      </c>
      <c r="X28" s="139">
        <f t="shared" si="3"/>
        <v>0.85960000000000003</v>
      </c>
      <c r="Y28" s="26">
        <v>13.247863247863249</v>
      </c>
      <c r="Z28" s="139">
        <f t="shared" si="4"/>
        <v>0.59209999999999996</v>
      </c>
      <c r="AA28" s="26">
        <v>-32.299741602067201</v>
      </c>
      <c r="AB28" s="139">
        <f t="shared" si="5"/>
        <v>0.95179999999999998</v>
      </c>
      <c r="AC28" s="43">
        <v>119900</v>
      </c>
      <c r="AD28" s="139">
        <f t="shared" si="6"/>
        <v>0.24570000000000003</v>
      </c>
      <c r="AE28" s="26">
        <v>21.167883211678831</v>
      </c>
      <c r="AF28" s="139">
        <f t="shared" si="7"/>
        <v>0.87280000000000002</v>
      </c>
      <c r="AG28" s="139">
        <f t="shared" si="8"/>
        <v>5.7616999999999994</v>
      </c>
      <c r="AH28" s="113">
        <f t="shared" si="9"/>
        <v>0.89419999999999999</v>
      </c>
      <c r="AI28" s="235" t="s">
        <v>1375</v>
      </c>
      <c r="AJ28" s="234">
        <v>25</v>
      </c>
      <c r="AQ28" s="410" t="s">
        <v>1698</v>
      </c>
    </row>
    <row r="29" spans="2:43" x14ac:dyDescent="0.25">
      <c r="B29" s="184" t="s">
        <v>1464</v>
      </c>
      <c r="C29" s="38" t="s">
        <v>1332</v>
      </c>
      <c r="D29" s="38" t="s">
        <v>355</v>
      </c>
      <c r="E29" s="13">
        <v>1</v>
      </c>
      <c r="F29" s="38" t="s">
        <v>356</v>
      </c>
      <c r="G29" s="38" t="s">
        <v>340</v>
      </c>
      <c r="H29" s="38" t="s">
        <v>461</v>
      </c>
      <c r="I29" s="38">
        <v>540291</v>
      </c>
      <c r="J29" s="38">
        <v>5409700</v>
      </c>
      <c r="K29" s="38" t="s">
        <v>135</v>
      </c>
      <c r="L29" s="72">
        <v>0.79925865636324644</v>
      </c>
      <c r="M29" s="81">
        <v>279</v>
      </c>
      <c r="N29" s="141">
        <v>349.07347925325479</v>
      </c>
      <c r="O29" s="105">
        <v>148</v>
      </c>
      <c r="P29" s="63">
        <v>1.89</v>
      </c>
      <c r="Q29" s="26">
        <v>22.972972972972975</v>
      </c>
      <c r="R29" s="137">
        <f t="shared" si="0"/>
        <v>0.65780000000000005</v>
      </c>
      <c r="S29" s="26">
        <v>22.2</v>
      </c>
      <c r="T29" s="137">
        <f t="shared" si="1"/>
        <v>0.4713</v>
      </c>
      <c r="U29" s="26">
        <v>52.32974910394266</v>
      </c>
      <c r="V29" s="139">
        <f t="shared" si="2"/>
        <v>0.95169999999999999</v>
      </c>
      <c r="W29" s="26">
        <v>23.655913978494624</v>
      </c>
      <c r="X29" s="139">
        <f t="shared" si="3"/>
        <v>0.65780000000000005</v>
      </c>
      <c r="Y29" s="26">
        <v>11.894273127753303</v>
      </c>
      <c r="Z29" s="139">
        <f t="shared" si="4"/>
        <v>0.49559999999999998</v>
      </c>
      <c r="AA29" s="26">
        <v>-38.575667655786297</v>
      </c>
      <c r="AB29" s="139">
        <f t="shared" si="5"/>
        <v>0.9869</v>
      </c>
      <c r="AC29" s="43">
        <v>46100</v>
      </c>
      <c r="AD29" s="139">
        <f t="shared" si="6"/>
        <v>0.94299999999999995</v>
      </c>
      <c r="AE29" s="26">
        <v>8.4269662921348321</v>
      </c>
      <c r="AF29" s="139">
        <f t="shared" si="7"/>
        <v>0.59209999999999996</v>
      </c>
      <c r="AG29" s="139">
        <f t="shared" si="8"/>
        <v>5.7561999999999998</v>
      </c>
      <c r="AH29" s="113">
        <f t="shared" si="9"/>
        <v>0.88980000000000004</v>
      </c>
      <c r="AI29" s="235" t="s">
        <v>1375</v>
      </c>
      <c r="AJ29" s="234">
        <v>26</v>
      </c>
    </row>
    <row r="30" spans="2:43" x14ac:dyDescent="0.25">
      <c r="B30" s="184" t="s">
        <v>1431</v>
      </c>
      <c r="C30" s="38" t="s">
        <v>1332</v>
      </c>
      <c r="D30" s="38" t="s">
        <v>360</v>
      </c>
      <c r="E30" s="13">
        <v>6</v>
      </c>
      <c r="F30" s="38" t="s">
        <v>361</v>
      </c>
      <c r="G30" s="38" t="s">
        <v>340</v>
      </c>
      <c r="H30" s="38" t="s">
        <v>362</v>
      </c>
      <c r="I30" s="38">
        <v>540054</v>
      </c>
      <c r="J30" s="38">
        <v>5401900</v>
      </c>
      <c r="K30" s="38" t="s">
        <v>114</v>
      </c>
      <c r="L30" s="72">
        <v>1.0560446847504454</v>
      </c>
      <c r="M30" s="81">
        <v>565</v>
      </c>
      <c r="N30" s="141">
        <v>535.01523956206029</v>
      </c>
      <c r="O30" s="105">
        <v>315</v>
      </c>
      <c r="P30" s="63">
        <v>1.79</v>
      </c>
      <c r="Q30" s="26">
        <v>43.174603174603178</v>
      </c>
      <c r="R30" s="137">
        <f t="shared" si="0"/>
        <v>0.96489999999999998</v>
      </c>
      <c r="S30" s="26">
        <v>46.4</v>
      </c>
      <c r="T30" s="137">
        <f t="shared" si="1"/>
        <v>0.93389999999999995</v>
      </c>
      <c r="U30" s="26">
        <v>33.097345132743364</v>
      </c>
      <c r="V30" s="139">
        <f t="shared" si="2"/>
        <v>0.27189999999999998</v>
      </c>
      <c r="W30" s="26">
        <v>17.168141592920357</v>
      </c>
      <c r="X30" s="139">
        <f t="shared" si="3"/>
        <v>0.3508</v>
      </c>
      <c r="Y30" s="26">
        <v>14.444444444444443</v>
      </c>
      <c r="Z30" s="139">
        <f t="shared" si="4"/>
        <v>0.64910000000000001</v>
      </c>
      <c r="AA30" s="26">
        <v>-33.3766233766234</v>
      </c>
      <c r="AB30" s="139">
        <f t="shared" si="5"/>
        <v>0.95620000000000005</v>
      </c>
      <c r="AC30" s="43">
        <v>67500</v>
      </c>
      <c r="AD30" s="139">
        <f t="shared" si="6"/>
        <v>0.80269999999999997</v>
      </c>
      <c r="AE30" s="26">
        <v>17.134831460674157</v>
      </c>
      <c r="AF30" s="139">
        <f t="shared" si="7"/>
        <v>0.82450000000000001</v>
      </c>
      <c r="AG30" s="139">
        <f t="shared" si="8"/>
        <v>5.7539999999999996</v>
      </c>
      <c r="AH30" s="113">
        <f t="shared" si="9"/>
        <v>0.88539999999999996</v>
      </c>
      <c r="AI30" s="235" t="s">
        <v>1375</v>
      </c>
      <c r="AJ30" s="234">
        <v>27</v>
      </c>
    </row>
    <row r="31" spans="2:43" x14ac:dyDescent="0.25">
      <c r="B31" s="184" t="s">
        <v>1478</v>
      </c>
      <c r="C31" s="38" t="s">
        <v>1332</v>
      </c>
      <c r="D31" s="38" t="s">
        <v>565</v>
      </c>
      <c r="E31" s="13">
        <v>2</v>
      </c>
      <c r="F31" s="38" t="s">
        <v>566</v>
      </c>
      <c r="G31" s="38" t="s">
        <v>340</v>
      </c>
      <c r="H31" s="38" t="s">
        <v>736</v>
      </c>
      <c r="I31" s="38">
        <v>540136</v>
      </c>
      <c r="J31" s="38">
        <v>5443300</v>
      </c>
      <c r="K31" s="38" t="s">
        <v>210</v>
      </c>
      <c r="L31" s="72">
        <v>0.39106073351225573</v>
      </c>
      <c r="M31" s="81">
        <v>250</v>
      </c>
      <c r="N31" s="141">
        <v>639.28688967225366</v>
      </c>
      <c r="O31" s="105">
        <v>111</v>
      </c>
      <c r="P31" s="63">
        <v>2.25</v>
      </c>
      <c r="Q31" s="26">
        <v>27.927927927927925</v>
      </c>
      <c r="R31" s="137">
        <f t="shared" si="0"/>
        <v>0.80700000000000005</v>
      </c>
      <c r="S31" s="26">
        <v>37</v>
      </c>
      <c r="T31" s="137">
        <f t="shared" si="1"/>
        <v>0.85899999999999999</v>
      </c>
      <c r="U31" s="26">
        <v>41.199999999999996</v>
      </c>
      <c r="V31" s="139">
        <f t="shared" si="2"/>
        <v>0.71050000000000002</v>
      </c>
      <c r="W31" s="26">
        <v>31.2</v>
      </c>
      <c r="X31" s="139">
        <f t="shared" si="3"/>
        <v>0.8377</v>
      </c>
      <c r="Y31" s="26">
        <v>21.468926553672315</v>
      </c>
      <c r="Z31" s="139">
        <f t="shared" si="4"/>
        <v>0.86399999999999999</v>
      </c>
      <c r="AA31" s="26">
        <v>-21.9211822660099</v>
      </c>
      <c r="AB31" s="139">
        <f t="shared" si="5"/>
        <v>0.80710000000000004</v>
      </c>
      <c r="AC31" s="43">
        <v>137500</v>
      </c>
      <c r="AD31" s="139">
        <f t="shared" si="6"/>
        <v>0.17989999999999995</v>
      </c>
      <c r="AE31" s="26">
        <v>9.1549295774647899</v>
      </c>
      <c r="AF31" s="139">
        <f t="shared" si="7"/>
        <v>0.63590000000000002</v>
      </c>
      <c r="AG31" s="139">
        <f t="shared" si="8"/>
        <v>5.7011000000000003</v>
      </c>
      <c r="AH31" s="113">
        <f t="shared" si="9"/>
        <v>0.88100000000000001</v>
      </c>
      <c r="AI31" s="235" t="s">
        <v>1375</v>
      </c>
      <c r="AJ31" s="234">
        <v>28</v>
      </c>
    </row>
    <row r="32" spans="2:43" x14ac:dyDescent="0.25">
      <c r="B32" s="184" t="s">
        <v>1509</v>
      </c>
      <c r="C32" s="38" t="s">
        <v>1332</v>
      </c>
      <c r="D32" s="38" t="s">
        <v>405</v>
      </c>
      <c r="E32" s="13">
        <v>1</v>
      </c>
      <c r="F32" s="38" t="s">
        <v>406</v>
      </c>
      <c r="G32" s="38" t="s">
        <v>340</v>
      </c>
      <c r="H32" s="38" t="s">
        <v>1013</v>
      </c>
      <c r="I32" s="38">
        <v>540174</v>
      </c>
      <c r="J32" s="38">
        <v>5475172</v>
      </c>
      <c r="K32" s="38" t="s">
        <v>297</v>
      </c>
      <c r="L32" s="72">
        <v>0.69766590082706981</v>
      </c>
      <c r="M32" s="81">
        <v>1242</v>
      </c>
      <c r="N32" s="141">
        <v>1780.2217343969833</v>
      </c>
      <c r="O32" s="105">
        <v>662</v>
      </c>
      <c r="P32" s="63">
        <v>1.88</v>
      </c>
      <c r="Q32" s="26">
        <v>35.498489425981873</v>
      </c>
      <c r="R32" s="137">
        <f t="shared" si="0"/>
        <v>0.90349999999999997</v>
      </c>
      <c r="S32" s="26">
        <v>34.700000000000003</v>
      </c>
      <c r="T32" s="137">
        <f t="shared" si="1"/>
        <v>0.83250000000000002</v>
      </c>
      <c r="U32" s="26">
        <v>43.63929146537842</v>
      </c>
      <c r="V32" s="139">
        <f t="shared" si="2"/>
        <v>0.78500000000000003</v>
      </c>
      <c r="W32" s="26">
        <v>30.515297906602257</v>
      </c>
      <c r="X32" s="139">
        <f t="shared" si="3"/>
        <v>0.82450000000000001</v>
      </c>
      <c r="Y32" s="26">
        <v>32.94243070362473</v>
      </c>
      <c r="Z32" s="139">
        <f t="shared" si="4"/>
        <v>0.98240000000000005</v>
      </c>
      <c r="AA32" s="26">
        <v>-15.922619047618999</v>
      </c>
      <c r="AB32" s="139">
        <f t="shared" si="5"/>
        <v>0.68430000000000002</v>
      </c>
      <c r="AC32" s="43">
        <v>100000</v>
      </c>
      <c r="AD32" s="139">
        <f t="shared" si="6"/>
        <v>0.42549999999999999</v>
      </c>
      <c r="AE32" s="26">
        <v>2.28494623655914</v>
      </c>
      <c r="AF32" s="139">
        <f t="shared" si="7"/>
        <v>0.22359999999999999</v>
      </c>
      <c r="AG32" s="139">
        <f t="shared" si="8"/>
        <v>5.6613000000000007</v>
      </c>
      <c r="AH32" s="113">
        <f t="shared" si="9"/>
        <v>0.87660000000000005</v>
      </c>
      <c r="AI32" s="235" t="s">
        <v>1375</v>
      </c>
      <c r="AJ32" s="234">
        <v>29</v>
      </c>
    </row>
    <row r="33" spans="2:43" x14ac:dyDescent="0.25">
      <c r="B33" s="184" t="s">
        <v>1477</v>
      </c>
      <c r="C33" s="38" t="s">
        <v>1332</v>
      </c>
      <c r="D33" s="38" t="s">
        <v>565</v>
      </c>
      <c r="E33" s="13">
        <v>2</v>
      </c>
      <c r="F33" s="38" t="s">
        <v>566</v>
      </c>
      <c r="G33" s="38" t="s">
        <v>340</v>
      </c>
      <c r="H33" s="38" t="s">
        <v>644</v>
      </c>
      <c r="I33" s="38">
        <v>540135</v>
      </c>
      <c r="J33" s="38">
        <v>5430772</v>
      </c>
      <c r="K33" s="38" t="s">
        <v>185</v>
      </c>
      <c r="L33" s="72">
        <v>1.0403418702654093</v>
      </c>
      <c r="M33" s="81">
        <v>342</v>
      </c>
      <c r="N33" s="141">
        <v>328.73809059780501</v>
      </c>
      <c r="O33" s="105">
        <v>159</v>
      </c>
      <c r="P33" s="63">
        <v>2.15</v>
      </c>
      <c r="Q33" s="26">
        <v>20.754716981132077</v>
      </c>
      <c r="R33" s="137">
        <f t="shared" si="0"/>
        <v>0.6008</v>
      </c>
      <c r="S33" s="26">
        <v>27.1</v>
      </c>
      <c r="T33" s="137">
        <f t="shared" si="1"/>
        <v>0.69599999999999995</v>
      </c>
      <c r="U33" s="26">
        <v>37.719298245614034</v>
      </c>
      <c r="V33" s="139">
        <f t="shared" si="2"/>
        <v>0.48680000000000001</v>
      </c>
      <c r="W33" s="26">
        <v>33.62573099415205</v>
      </c>
      <c r="X33" s="139">
        <f t="shared" si="3"/>
        <v>0.87709999999999999</v>
      </c>
      <c r="Y33" s="26">
        <v>21.830985915492956</v>
      </c>
      <c r="Z33" s="139">
        <f t="shared" si="4"/>
        <v>0.87280000000000002</v>
      </c>
      <c r="AA33" s="26">
        <v>-26</v>
      </c>
      <c r="AB33" s="139">
        <f t="shared" si="5"/>
        <v>0.87290000000000001</v>
      </c>
      <c r="AC33" s="43">
        <v>112500</v>
      </c>
      <c r="AD33" s="139">
        <f t="shared" si="6"/>
        <v>0.30269999999999997</v>
      </c>
      <c r="AE33" s="26">
        <v>25.714285714285712</v>
      </c>
      <c r="AF33" s="139">
        <f t="shared" si="7"/>
        <v>0.91659999999999997</v>
      </c>
      <c r="AG33" s="139">
        <f t="shared" si="8"/>
        <v>5.6257000000000001</v>
      </c>
      <c r="AH33" s="113">
        <f t="shared" si="9"/>
        <v>0.87219999999999998</v>
      </c>
      <c r="AI33" s="235" t="s">
        <v>1375</v>
      </c>
      <c r="AJ33" s="234">
        <v>30</v>
      </c>
      <c r="AQ33" s="410" t="s">
        <v>1698</v>
      </c>
    </row>
    <row r="34" spans="2:43" x14ac:dyDescent="0.25">
      <c r="B34" s="184" t="s">
        <v>1441</v>
      </c>
      <c r="C34" s="38" t="s">
        <v>1332</v>
      </c>
      <c r="D34" s="38" t="s">
        <v>420</v>
      </c>
      <c r="E34" s="13">
        <v>3</v>
      </c>
      <c r="F34" s="38" t="s">
        <v>421</v>
      </c>
      <c r="G34" s="38" t="s">
        <v>340</v>
      </c>
      <c r="H34" s="38" t="s">
        <v>527</v>
      </c>
      <c r="I34" s="38">
        <v>540074</v>
      </c>
      <c r="J34" s="38">
        <v>5415028</v>
      </c>
      <c r="K34" s="38" t="s">
        <v>153</v>
      </c>
      <c r="L34" s="72">
        <v>0.64163861050559146</v>
      </c>
      <c r="M34" s="81">
        <v>1804</v>
      </c>
      <c r="N34" s="141">
        <v>2811.5515033898969</v>
      </c>
      <c r="O34" s="105">
        <v>737</v>
      </c>
      <c r="P34" s="63">
        <v>2.4500000000000002</v>
      </c>
      <c r="Q34" s="26">
        <v>25.64450474898236</v>
      </c>
      <c r="R34" s="137">
        <f t="shared" si="0"/>
        <v>0.73680000000000001</v>
      </c>
      <c r="S34" s="26">
        <v>28.4</v>
      </c>
      <c r="T34" s="137">
        <f t="shared" si="1"/>
        <v>0.73119999999999996</v>
      </c>
      <c r="U34" s="26">
        <v>39.356984478935701</v>
      </c>
      <c r="V34" s="139">
        <f t="shared" si="2"/>
        <v>0.61399999999999999</v>
      </c>
      <c r="W34" s="26">
        <v>22.9490022172949</v>
      </c>
      <c r="X34" s="139">
        <f t="shared" si="3"/>
        <v>0.64470000000000005</v>
      </c>
      <c r="Y34" s="26">
        <v>11.834789515488483</v>
      </c>
      <c r="Z34" s="139">
        <f t="shared" si="4"/>
        <v>0.48680000000000001</v>
      </c>
      <c r="AA34" s="26">
        <v>-14.0926640926641</v>
      </c>
      <c r="AB34" s="139">
        <f t="shared" si="5"/>
        <v>0.65359999999999996</v>
      </c>
      <c r="AC34" s="43">
        <v>68300</v>
      </c>
      <c r="AD34" s="139">
        <f t="shared" si="6"/>
        <v>0.79390000000000005</v>
      </c>
      <c r="AE34" s="26">
        <v>25.872442839951866</v>
      </c>
      <c r="AF34" s="139">
        <f t="shared" si="7"/>
        <v>0.92100000000000004</v>
      </c>
      <c r="AG34" s="139">
        <f t="shared" si="8"/>
        <v>5.5819999999999999</v>
      </c>
      <c r="AH34" s="113">
        <f t="shared" si="9"/>
        <v>0.86780000000000002</v>
      </c>
      <c r="AI34" s="235" t="s">
        <v>1375</v>
      </c>
      <c r="AJ34" s="234">
        <v>31</v>
      </c>
    </row>
    <row r="35" spans="2:43" x14ac:dyDescent="0.25">
      <c r="B35" s="187" t="s">
        <v>1491</v>
      </c>
      <c r="C35" s="53" t="s">
        <v>1332</v>
      </c>
      <c r="D35" s="53" t="s">
        <v>573</v>
      </c>
      <c r="E35" s="54">
        <v>4</v>
      </c>
      <c r="F35" s="52" t="s">
        <v>574</v>
      </c>
      <c r="G35" s="52" t="s">
        <v>340</v>
      </c>
      <c r="H35" s="52" t="s">
        <v>1345</v>
      </c>
      <c r="I35" s="52">
        <v>540288</v>
      </c>
      <c r="J35" s="57">
        <v>5437372</v>
      </c>
      <c r="K35" s="52" t="s">
        <v>1347</v>
      </c>
      <c r="L35" s="74">
        <v>0.3588452414392157</v>
      </c>
      <c r="M35" s="83">
        <v>129</v>
      </c>
      <c r="N35" s="142">
        <v>359.48644458157355</v>
      </c>
      <c r="O35" s="106">
        <v>48</v>
      </c>
      <c r="P35" s="65">
        <v>2.69</v>
      </c>
      <c r="Q35" s="55">
        <v>16.666666666666664</v>
      </c>
      <c r="R35" s="135">
        <f t="shared" si="0"/>
        <v>0.43419999999999997</v>
      </c>
      <c r="S35" s="55">
        <v>41.9</v>
      </c>
      <c r="T35" s="135">
        <f t="shared" si="1"/>
        <v>0.90300000000000002</v>
      </c>
      <c r="U35" s="55">
        <v>48.837209302325576</v>
      </c>
      <c r="V35" s="135">
        <f t="shared" si="2"/>
        <v>0.90780000000000005</v>
      </c>
      <c r="W35" s="55">
        <v>20.930232558139537</v>
      </c>
      <c r="X35" s="135">
        <f t="shared" si="3"/>
        <v>0.54820000000000002</v>
      </c>
      <c r="Y35" s="55">
        <v>13.48314606741573</v>
      </c>
      <c r="Z35" s="135">
        <f t="shared" si="4"/>
        <v>0.60519999999999996</v>
      </c>
      <c r="AA35" s="55">
        <v>-10.76923076923077</v>
      </c>
      <c r="AB35" s="135">
        <f t="shared" si="5"/>
        <v>0.57020000000000004</v>
      </c>
      <c r="AC35" s="56">
        <v>82500</v>
      </c>
      <c r="AD35" s="135">
        <f t="shared" si="6"/>
        <v>0.60970000000000002</v>
      </c>
      <c r="AE35" s="55">
        <v>35.443037974683541</v>
      </c>
      <c r="AF35" s="135">
        <f t="shared" si="7"/>
        <v>0.98240000000000005</v>
      </c>
      <c r="AG35" s="139">
        <f t="shared" si="8"/>
        <v>5.5606999999999998</v>
      </c>
      <c r="AH35" s="113">
        <f t="shared" si="9"/>
        <v>0.86339999999999995</v>
      </c>
      <c r="AI35" s="235" t="s">
        <v>1375</v>
      </c>
      <c r="AJ35" s="234">
        <v>32</v>
      </c>
    </row>
    <row r="36" spans="2:43" x14ac:dyDescent="0.25">
      <c r="B36" s="184" t="s">
        <v>1519</v>
      </c>
      <c r="C36" s="38" t="s">
        <v>1332</v>
      </c>
      <c r="D36" s="38" t="s">
        <v>375</v>
      </c>
      <c r="E36" s="13">
        <v>5</v>
      </c>
      <c r="F36" s="38" t="s">
        <v>376</v>
      </c>
      <c r="G36" s="38" t="s">
        <v>340</v>
      </c>
      <c r="H36" s="38" t="s">
        <v>689</v>
      </c>
      <c r="I36" s="38">
        <v>540132</v>
      </c>
      <c r="J36" s="38">
        <v>5435428</v>
      </c>
      <c r="K36" s="38" t="s">
        <v>198</v>
      </c>
      <c r="L36" s="72">
        <v>1.5926480694226743</v>
      </c>
      <c r="M36" s="81">
        <v>1711</v>
      </c>
      <c r="N36" s="141">
        <v>1074.3114143353889</v>
      </c>
      <c r="O36" s="105">
        <v>669</v>
      </c>
      <c r="P36" s="63">
        <v>2.5</v>
      </c>
      <c r="Q36" s="26">
        <v>19.282511210762333</v>
      </c>
      <c r="R36" s="137">
        <f t="shared" si="0"/>
        <v>0.56140000000000001</v>
      </c>
      <c r="S36" s="26">
        <v>29.6</v>
      </c>
      <c r="T36" s="137">
        <f t="shared" si="1"/>
        <v>0.75329999999999997</v>
      </c>
      <c r="U36" s="26">
        <v>50.672121566335484</v>
      </c>
      <c r="V36" s="139">
        <f t="shared" si="2"/>
        <v>0.9385</v>
      </c>
      <c r="W36" s="26">
        <v>25.852782764811487</v>
      </c>
      <c r="X36" s="139">
        <f t="shared" si="3"/>
        <v>0.71919999999999995</v>
      </c>
      <c r="Y36" s="26">
        <v>13.11619718309859</v>
      </c>
      <c r="Z36" s="139">
        <f t="shared" si="4"/>
        <v>0.57450000000000001</v>
      </c>
      <c r="AA36" s="26">
        <v>-13.0597014925373</v>
      </c>
      <c r="AB36" s="139">
        <f t="shared" si="5"/>
        <v>0.63600000000000001</v>
      </c>
      <c r="AC36" s="43">
        <v>95700</v>
      </c>
      <c r="AD36" s="139">
        <f t="shared" si="6"/>
        <v>0.47370000000000001</v>
      </c>
      <c r="AE36" s="26">
        <v>22.802547770700638</v>
      </c>
      <c r="AF36" s="139">
        <f t="shared" si="7"/>
        <v>0.89470000000000005</v>
      </c>
      <c r="AG36" s="139">
        <f t="shared" si="8"/>
        <v>5.5513000000000003</v>
      </c>
      <c r="AH36" s="113">
        <f t="shared" si="9"/>
        <v>0.85899999999999999</v>
      </c>
      <c r="AI36" s="235" t="s">
        <v>1375</v>
      </c>
      <c r="AJ36" s="234">
        <v>33</v>
      </c>
    </row>
    <row r="37" spans="2:43" x14ac:dyDescent="0.25">
      <c r="B37" s="184" t="s">
        <v>1405</v>
      </c>
      <c r="C37" s="38" t="s">
        <v>1332</v>
      </c>
      <c r="D37" s="38" t="s">
        <v>552</v>
      </c>
      <c r="E37" s="13">
        <v>3</v>
      </c>
      <c r="F37" s="38" t="s">
        <v>553</v>
      </c>
      <c r="G37" s="38" t="s">
        <v>340</v>
      </c>
      <c r="H37" s="38" t="s">
        <v>554</v>
      </c>
      <c r="I37" s="38">
        <v>540230</v>
      </c>
      <c r="J37" s="38">
        <v>5420212</v>
      </c>
      <c r="K37" s="38" t="s">
        <v>160</v>
      </c>
      <c r="L37" s="72">
        <v>1.0836961017438609</v>
      </c>
      <c r="M37" s="81">
        <v>781</v>
      </c>
      <c r="N37" s="141">
        <v>720.68174716438614</v>
      </c>
      <c r="O37" s="105">
        <v>273</v>
      </c>
      <c r="P37" s="63">
        <v>2.59</v>
      </c>
      <c r="Q37" s="26">
        <v>29.670329670329672</v>
      </c>
      <c r="R37" s="137">
        <f t="shared" si="0"/>
        <v>0.82450000000000001</v>
      </c>
      <c r="S37" s="26">
        <v>13.8</v>
      </c>
      <c r="T37" s="137">
        <f t="shared" si="1"/>
        <v>0.1585</v>
      </c>
      <c r="U37" s="26">
        <v>47.503201024327787</v>
      </c>
      <c r="V37" s="139">
        <f t="shared" si="2"/>
        <v>0.87280000000000002</v>
      </c>
      <c r="W37" s="26">
        <v>35.593220338983052</v>
      </c>
      <c r="X37" s="139">
        <f t="shared" si="3"/>
        <v>0.90780000000000005</v>
      </c>
      <c r="Y37" s="26">
        <v>18.989547038327526</v>
      </c>
      <c r="Z37" s="139">
        <f t="shared" si="4"/>
        <v>0.82450000000000001</v>
      </c>
      <c r="AA37" s="26">
        <v>-2.7496382054992798</v>
      </c>
      <c r="AB37" s="139">
        <f t="shared" si="5"/>
        <v>0.25880000000000003</v>
      </c>
      <c r="AC37" s="43">
        <v>67200</v>
      </c>
      <c r="AD37" s="139">
        <f t="shared" si="6"/>
        <v>0.80710000000000004</v>
      </c>
      <c r="AE37" s="26">
        <v>21.776504297994272</v>
      </c>
      <c r="AF37" s="139">
        <f t="shared" si="7"/>
        <v>0.88149999999999995</v>
      </c>
      <c r="AG37" s="139">
        <f t="shared" si="8"/>
        <v>5.5355000000000008</v>
      </c>
      <c r="AH37" s="113">
        <f t="shared" si="9"/>
        <v>0.85460000000000003</v>
      </c>
      <c r="AI37" s="235" t="s">
        <v>1375</v>
      </c>
      <c r="AJ37" s="234">
        <v>34</v>
      </c>
    </row>
    <row r="38" spans="2:43" x14ac:dyDescent="0.25">
      <c r="B38" s="184" t="s">
        <v>1596</v>
      </c>
      <c r="C38" s="38" t="s">
        <v>1332</v>
      </c>
      <c r="D38" s="38" t="s">
        <v>955</v>
      </c>
      <c r="E38" s="13">
        <v>5</v>
      </c>
      <c r="F38" s="38" t="s">
        <v>956</v>
      </c>
      <c r="G38" s="38" t="s">
        <v>340</v>
      </c>
      <c r="H38" s="38" t="s">
        <v>1019</v>
      </c>
      <c r="I38" s="38">
        <v>540185</v>
      </c>
      <c r="J38" s="38">
        <v>5475820</v>
      </c>
      <c r="K38" s="38" t="s">
        <v>299</v>
      </c>
      <c r="L38" s="72">
        <v>1.2739165783922648</v>
      </c>
      <c r="M38" s="81">
        <v>2186</v>
      </c>
      <c r="N38" s="141">
        <v>1715.9679346969658</v>
      </c>
      <c r="O38" s="105">
        <v>940</v>
      </c>
      <c r="P38" s="63">
        <v>2.2599999999999998</v>
      </c>
      <c r="Q38" s="26">
        <v>37.978723404255319</v>
      </c>
      <c r="R38" s="137">
        <f t="shared" si="0"/>
        <v>0.93420000000000003</v>
      </c>
      <c r="S38" s="26">
        <v>34.5</v>
      </c>
      <c r="T38" s="137">
        <f t="shared" si="1"/>
        <v>0.82369999999999999</v>
      </c>
      <c r="U38" s="26">
        <v>41.491308325709056</v>
      </c>
      <c r="V38" s="139">
        <f t="shared" si="2"/>
        <v>0.73680000000000001</v>
      </c>
      <c r="W38" s="26">
        <v>30.314406381980291</v>
      </c>
      <c r="X38" s="139">
        <f t="shared" si="3"/>
        <v>0.81569999999999998</v>
      </c>
      <c r="Y38" s="26">
        <v>22.926192031352059</v>
      </c>
      <c r="Z38" s="139">
        <f t="shared" si="4"/>
        <v>0.89910000000000001</v>
      </c>
      <c r="AA38" s="26">
        <v>-11.154177433247201</v>
      </c>
      <c r="AB38" s="139">
        <f t="shared" si="5"/>
        <v>0.57899999999999996</v>
      </c>
      <c r="AC38" s="43">
        <v>97300</v>
      </c>
      <c r="AD38" s="139">
        <f t="shared" si="6"/>
        <v>0.44299999999999995</v>
      </c>
      <c r="AE38" s="26">
        <v>2.9360967184801381</v>
      </c>
      <c r="AF38" s="139">
        <f t="shared" si="7"/>
        <v>0.29820000000000002</v>
      </c>
      <c r="AG38" s="139">
        <f t="shared" si="8"/>
        <v>5.5296999999999992</v>
      </c>
      <c r="AH38" s="113">
        <f t="shared" si="9"/>
        <v>0.85019999999999996</v>
      </c>
      <c r="AI38" s="235" t="s">
        <v>1375</v>
      </c>
      <c r="AJ38" s="234">
        <v>35</v>
      </c>
    </row>
    <row r="39" spans="2:43" x14ac:dyDescent="0.25">
      <c r="B39" s="228" t="s">
        <v>1426</v>
      </c>
      <c r="C39" s="38" t="s">
        <v>1332</v>
      </c>
      <c r="D39" s="38" t="s">
        <v>601</v>
      </c>
      <c r="E39" s="13">
        <v>4</v>
      </c>
      <c r="F39" s="38" t="s">
        <v>350</v>
      </c>
      <c r="G39" s="38" t="s">
        <v>340</v>
      </c>
      <c r="H39" s="38" t="s">
        <v>941</v>
      </c>
      <c r="I39" s="38">
        <v>540228</v>
      </c>
      <c r="J39" s="38">
        <v>5466652</v>
      </c>
      <c r="K39" s="38" t="s">
        <v>275</v>
      </c>
      <c r="L39" s="72">
        <v>1.1154165403172291</v>
      </c>
      <c r="M39" s="81">
        <v>1236</v>
      </c>
      <c r="N39" s="141">
        <v>1108.1062144268333</v>
      </c>
      <c r="O39" s="105">
        <v>585</v>
      </c>
      <c r="P39" s="63">
        <v>2.0299999999999998</v>
      </c>
      <c r="Q39" s="26">
        <v>27.692307692307693</v>
      </c>
      <c r="R39" s="137">
        <f t="shared" si="0"/>
        <v>0.80259999999999998</v>
      </c>
      <c r="S39" s="26">
        <v>22.1</v>
      </c>
      <c r="T39" s="137">
        <f t="shared" si="1"/>
        <v>0.46250000000000002</v>
      </c>
      <c r="U39" s="26">
        <v>36.003236245954696</v>
      </c>
      <c r="V39" s="139">
        <f t="shared" si="2"/>
        <v>0.38590000000000002</v>
      </c>
      <c r="W39" s="26">
        <v>31.871838111298484</v>
      </c>
      <c r="X39" s="139">
        <f t="shared" si="3"/>
        <v>0.84640000000000004</v>
      </c>
      <c r="Y39" s="26">
        <v>15.447154471544716</v>
      </c>
      <c r="Z39" s="139">
        <f t="shared" si="4"/>
        <v>0.69730000000000003</v>
      </c>
      <c r="AA39" s="26">
        <v>-20.930232558139501</v>
      </c>
      <c r="AB39" s="139">
        <f t="shared" si="5"/>
        <v>0.79390000000000005</v>
      </c>
      <c r="AC39" s="43">
        <v>59100</v>
      </c>
      <c r="AD39" s="139">
        <f t="shared" si="6"/>
        <v>0.87290000000000001</v>
      </c>
      <c r="AE39" s="26">
        <v>9.3055555555555554</v>
      </c>
      <c r="AF39" s="139">
        <f t="shared" si="7"/>
        <v>0.64470000000000005</v>
      </c>
      <c r="AG39" s="139">
        <f t="shared" si="8"/>
        <v>5.5062000000000006</v>
      </c>
      <c r="AH39" s="113">
        <f t="shared" si="9"/>
        <v>0.8458</v>
      </c>
      <c r="AI39" s="235" t="s">
        <v>1375</v>
      </c>
      <c r="AJ39" s="234">
        <v>36</v>
      </c>
    </row>
    <row r="40" spans="2:43" x14ac:dyDescent="0.25">
      <c r="B40" s="184" t="s">
        <v>1470</v>
      </c>
      <c r="C40" s="38" t="s">
        <v>1332</v>
      </c>
      <c r="D40" s="38" t="s">
        <v>370</v>
      </c>
      <c r="E40" s="13">
        <v>1</v>
      </c>
      <c r="F40" s="38" t="s">
        <v>371</v>
      </c>
      <c r="G40" s="38" t="s">
        <v>340</v>
      </c>
      <c r="H40" s="38" t="s">
        <v>464</v>
      </c>
      <c r="I40" s="38">
        <v>540125</v>
      </c>
      <c r="J40" s="38">
        <v>5409796</v>
      </c>
      <c r="K40" s="38" t="s">
        <v>136</v>
      </c>
      <c r="L40" s="72">
        <v>0.58349461918822554</v>
      </c>
      <c r="M40" s="81">
        <v>281</v>
      </c>
      <c r="N40" s="141">
        <v>481.58113332893328</v>
      </c>
      <c r="O40" s="105">
        <v>105</v>
      </c>
      <c r="P40" s="63">
        <v>2.68</v>
      </c>
      <c r="Q40" s="26">
        <v>25.714285714285712</v>
      </c>
      <c r="R40" s="137">
        <f t="shared" si="0"/>
        <v>0.75429999999999997</v>
      </c>
      <c r="S40" s="26">
        <v>29.8</v>
      </c>
      <c r="T40" s="137">
        <f t="shared" si="1"/>
        <v>0.75770000000000004</v>
      </c>
      <c r="U40" s="26">
        <v>37.722419928825623</v>
      </c>
      <c r="V40" s="139">
        <f t="shared" si="2"/>
        <v>0.49559999999999998</v>
      </c>
      <c r="W40" s="26">
        <v>33.096085409252666</v>
      </c>
      <c r="X40" s="139">
        <f t="shared" si="3"/>
        <v>0.86839999999999995</v>
      </c>
      <c r="Y40" s="26">
        <v>11.842105263157894</v>
      </c>
      <c r="Z40" s="139">
        <f t="shared" si="4"/>
        <v>0.49120000000000003</v>
      </c>
      <c r="AA40" s="26">
        <v>-24.1758241758242</v>
      </c>
      <c r="AB40" s="139">
        <f t="shared" si="5"/>
        <v>0.83779999999999999</v>
      </c>
      <c r="AC40" s="43">
        <v>52500</v>
      </c>
      <c r="AD40" s="139">
        <f t="shared" si="6"/>
        <v>0.91669999999999996</v>
      </c>
      <c r="AE40" s="26">
        <v>4.2780748663101598</v>
      </c>
      <c r="AF40" s="139">
        <f t="shared" si="7"/>
        <v>0.37709999999999999</v>
      </c>
      <c r="AG40" s="139">
        <f t="shared" si="8"/>
        <v>5.4988000000000001</v>
      </c>
      <c r="AH40" s="113">
        <f t="shared" si="9"/>
        <v>0.84140000000000004</v>
      </c>
      <c r="AI40" s="235" t="s">
        <v>1375</v>
      </c>
      <c r="AJ40" s="234">
        <v>37</v>
      </c>
    </row>
    <row r="41" spans="2:43" x14ac:dyDescent="0.25">
      <c r="B41" s="184" t="s">
        <v>1595</v>
      </c>
      <c r="C41" s="38" t="s">
        <v>1332</v>
      </c>
      <c r="D41" s="38" t="s">
        <v>375</v>
      </c>
      <c r="E41" s="13">
        <v>5</v>
      </c>
      <c r="F41" s="38" t="s">
        <v>376</v>
      </c>
      <c r="G41" s="38" t="s">
        <v>340</v>
      </c>
      <c r="H41" s="38" t="s">
        <v>898</v>
      </c>
      <c r="I41" s="38">
        <v>540182</v>
      </c>
      <c r="J41" s="38">
        <v>5462764</v>
      </c>
      <c r="K41" s="38" t="s">
        <v>261</v>
      </c>
      <c r="L41" s="72">
        <v>2.7210799118168403</v>
      </c>
      <c r="M41" s="81">
        <v>1353</v>
      </c>
      <c r="N41" s="141">
        <v>497.22905752393513</v>
      </c>
      <c r="O41" s="105">
        <v>422</v>
      </c>
      <c r="P41" s="63">
        <v>3.21</v>
      </c>
      <c r="Q41" s="26">
        <v>21.800947867298579</v>
      </c>
      <c r="R41" s="137">
        <f t="shared" si="0"/>
        <v>0.61839999999999995</v>
      </c>
      <c r="S41" s="26">
        <v>19</v>
      </c>
      <c r="T41" s="137">
        <f t="shared" si="1"/>
        <v>0.33479999999999999</v>
      </c>
      <c r="U41" s="26">
        <v>38.580931263858091</v>
      </c>
      <c r="V41" s="139">
        <f t="shared" si="2"/>
        <v>0.56140000000000001</v>
      </c>
      <c r="W41" s="26">
        <v>28.085735402808577</v>
      </c>
      <c r="X41" s="139">
        <f t="shared" si="3"/>
        <v>0.75870000000000004</v>
      </c>
      <c r="Y41" s="26">
        <v>21.868131868131869</v>
      </c>
      <c r="Z41" s="139">
        <f t="shared" si="4"/>
        <v>0.87709999999999999</v>
      </c>
      <c r="AA41" s="26">
        <v>-9.9914602903501297</v>
      </c>
      <c r="AB41" s="139">
        <f t="shared" si="5"/>
        <v>0.54390000000000005</v>
      </c>
      <c r="AC41" s="43">
        <v>55400</v>
      </c>
      <c r="AD41" s="139">
        <f t="shared" si="6"/>
        <v>0.89480000000000004</v>
      </c>
      <c r="AE41" s="26">
        <v>22.970297029702973</v>
      </c>
      <c r="AF41" s="139">
        <f t="shared" si="7"/>
        <v>0.89910000000000001</v>
      </c>
      <c r="AG41" s="139">
        <f t="shared" si="8"/>
        <v>5.4882</v>
      </c>
      <c r="AH41" s="113">
        <f t="shared" si="9"/>
        <v>0.83699999999999997</v>
      </c>
      <c r="AI41" s="235" t="s">
        <v>1375</v>
      </c>
      <c r="AJ41" s="234">
        <v>38</v>
      </c>
    </row>
    <row r="42" spans="2:43" x14ac:dyDescent="0.25">
      <c r="B42" s="184" t="s">
        <v>1517</v>
      </c>
      <c r="C42" s="38" t="s">
        <v>1332</v>
      </c>
      <c r="D42" s="38" t="s">
        <v>375</v>
      </c>
      <c r="E42" s="13">
        <v>5</v>
      </c>
      <c r="F42" s="38" t="s">
        <v>376</v>
      </c>
      <c r="G42" s="38" t="s">
        <v>340</v>
      </c>
      <c r="H42" s="38" t="s">
        <v>489</v>
      </c>
      <c r="I42" s="38">
        <v>540179</v>
      </c>
      <c r="J42" s="38">
        <v>5412124</v>
      </c>
      <c r="K42" s="38" t="s">
        <v>143</v>
      </c>
      <c r="L42" s="72">
        <v>0.48608357745014447</v>
      </c>
      <c r="M42" s="81">
        <v>242</v>
      </c>
      <c r="N42" s="141">
        <v>497.85677037159502</v>
      </c>
      <c r="O42" s="105">
        <v>97</v>
      </c>
      <c r="P42" s="63">
        <v>2.4900000000000002</v>
      </c>
      <c r="Q42" s="26">
        <v>49.484536082474229</v>
      </c>
      <c r="R42" s="137">
        <f t="shared" si="0"/>
        <v>0.98680000000000001</v>
      </c>
      <c r="S42" s="26">
        <v>10.4</v>
      </c>
      <c r="T42" s="137">
        <f t="shared" si="1"/>
        <v>7.4800000000000005E-2</v>
      </c>
      <c r="U42" s="26">
        <v>26.859504132231404</v>
      </c>
      <c r="V42" s="139">
        <f t="shared" si="2"/>
        <v>0.1052</v>
      </c>
      <c r="W42" s="26">
        <v>37.190082644628099</v>
      </c>
      <c r="X42" s="139">
        <f t="shared" si="3"/>
        <v>0.9385</v>
      </c>
      <c r="Y42" s="26">
        <v>29.6875</v>
      </c>
      <c r="Z42" s="139">
        <f t="shared" si="4"/>
        <v>0.95609999999999995</v>
      </c>
      <c r="AA42" s="26">
        <v>-37.366548042704601</v>
      </c>
      <c r="AB42" s="139">
        <f t="shared" si="5"/>
        <v>0.97809999999999997</v>
      </c>
      <c r="AC42" s="43">
        <v>62300</v>
      </c>
      <c r="AD42" s="139">
        <f t="shared" si="6"/>
        <v>0.85529999999999995</v>
      </c>
      <c r="AE42" s="26">
        <v>7.7519379844961236</v>
      </c>
      <c r="AF42" s="139">
        <f t="shared" si="7"/>
        <v>0.56569999999999998</v>
      </c>
      <c r="AG42" s="139">
        <f t="shared" si="8"/>
        <v>5.4604999999999997</v>
      </c>
      <c r="AH42" s="113">
        <f t="shared" si="9"/>
        <v>0.83250000000000002</v>
      </c>
      <c r="AI42" s="235" t="s">
        <v>1375</v>
      </c>
      <c r="AJ42" s="234">
        <v>39</v>
      </c>
    </row>
    <row r="43" spans="2:43" x14ac:dyDescent="0.25">
      <c r="B43" s="184" t="s">
        <v>1515</v>
      </c>
      <c r="C43" s="38" t="s">
        <v>1332</v>
      </c>
      <c r="D43" s="38" t="s">
        <v>443</v>
      </c>
      <c r="E43" s="13">
        <v>7</v>
      </c>
      <c r="F43" s="38" t="s">
        <v>444</v>
      </c>
      <c r="G43" s="38" t="s">
        <v>340</v>
      </c>
      <c r="H43" s="38" t="s">
        <v>1124</v>
      </c>
      <c r="I43" s="38">
        <v>540176</v>
      </c>
      <c r="J43" s="38">
        <v>5488324</v>
      </c>
      <c r="K43" s="38" t="s">
        <v>333</v>
      </c>
      <c r="L43" s="72">
        <v>0.41393556939764997</v>
      </c>
      <c r="M43" s="81">
        <v>192</v>
      </c>
      <c r="N43" s="141">
        <v>463.84030316455824</v>
      </c>
      <c r="O43" s="105">
        <v>77</v>
      </c>
      <c r="P43" s="63">
        <v>2.4900000000000002</v>
      </c>
      <c r="Q43" s="26">
        <v>19.480519480519483</v>
      </c>
      <c r="R43" s="137">
        <f t="shared" si="0"/>
        <v>0.56569999999999998</v>
      </c>
      <c r="S43" s="26">
        <v>24</v>
      </c>
      <c r="T43" s="137">
        <f t="shared" si="1"/>
        <v>0.53300000000000003</v>
      </c>
      <c r="U43" s="26">
        <v>43.75</v>
      </c>
      <c r="V43" s="139">
        <f t="shared" si="2"/>
        <v>0.79379999999999995</v>
      </c>
      <c r="W43" s="26">
        <v>15.104166666666666</v>
      </c>
      <c r="X43" s="139">
        <f t="shared" si="3"/>
        <v>0.25</v>
      </c>
      <c r="Y43" s="26">
        <v>25.517241379310345</v>
      </c>
      <c r="Z43" s="139">
        <f t="shared" si="4"/>
        <v>0.92100000000000004</v>
      </c>
      <c r="AA43" s="26">
        <v>-24.4</v>
      </c>
      <c r="AB43" s="139">
        <f t="shared" si="5"/>
        <v>0.84220000000000006</v>
      </c>
      <c r="AC43" s="43">
        <v>80000</v>
      </c>
      <c r="AD43" s="139">
        <f t="shared" si="6"/>
        <v>0.6492</v>
      </c>
      <c r="AE43" s="26">
        <v>23.456790123456788</v>
      </c>
      <c r="AF43" s="139">
        <f t="shared" si="7"/>
        <v>0.90349999999999997</v>
      </c>
      <c r="AG43" s="139">
        <f t="shared" si="8"/>
        <v>5.4584000000000001</v>
      </c>
      <c r="AH43" s="113">
        <f t="shared" si="9"/>
        <v>0.82809999999999995</v>
      </c>
      <c r="AI43" s="235" t="s">
        <v>1375</v>
      </c>
      <c r="AJ43" s="234">
        <v>40</v>
      </c>
    </row>
    <row r="44" spans="2:43" x14ac:dyDescent="0.25">
      <c r="B44" s="184" t="s">
        <v>1538</v>
      </c>
      <c r="C44" s="38" t="s">
        <v>1332</v>
      </c>
      <c r="D44" s="38" t="s">
        <v>841</v>
      </c>
      <c r="E44" s="13">
        <v>1</v>
      </c>
      <c r="F44" s="38" t="s">
        <v>842</v>
      </c>
      <c r="G44" s="38" t="s">
        <v>340</v>
      </c>
      <c r="H44" s="38" t="s">
        <v>917</v>
      </c>
      <c r="I44" s="38">
        <v>540220</v>
      </c>
      <c r="J44" s="38">
        <v>5463940</v>
      </c>
      <c r="K44" s="38" t="s">
        <v>267</v>
      </c>
      <c r="L44" s="72">
        <v>0.80878710001690457</v>
      </c>
      <c r="M44" s="81">
        <v>457</v>
      </c>
      <c r="N44" s="141">
        <v>565.04363137152927</v>
      </c>
      <c r="O44" s="105">
        <v>163</v>
      </c>
      <c r="P44" s="63">
        <v>2.73</v>
      </c>
      <c r="Q44" s="26">
        <v>33.128834355828218</v>
      </c>
      <c r="R44" s="137">
        <f t="shared" si="0"/>
        <v>0.89470000000000005</v>
      </c>
      <c r="S44" s="26">
        <v>33</v>
      </c>
      <c r="T44" s="137">
        <f t="shared" si="1"/>
        <v>0.80169999999999997</v>
      </c>
      <c r="U44" s="26">
        <v>55.36105032822757</v>
      </c>
      <c r="V44" s="139">
        <f t="shared" si="2"/>
        <v>0.98680000000000001</v>
      </c>
      <c r="W44" s="26">
        <v>29.213483146067414</v>
      </c>
      <c r="X44" s="139">
        <f t="shared" si="3"/>
        <v>0.78500000000000003</v>
      </c>
      <c r="Y44" s="26">
        <v>5.7228915662650603</v>
      </c>
      <c r="Z44" s="139">
        <f t="shared" si="4"/>
        <v>0.14910000000000001</v>
      </c>
      <c r="AA44" s="26">
        <v>-3.44311377245509</v>
      </c>
      <c r="AB44" s="139">
        <f t="shared" si="5"/>
        <v>0.29830000000000001</v>
      </c>
      <c r="AC44" s="43">
        <v>82700</v>
      </c>
      <c r="AD44" s="139">
        <f t="shared" si="6"/>
        <v>0.60529999999999995</v>
      </c>
      <c r="AE44" s="26">
        <v>26.557377049180324</v>
      </c>
      <c r="AF44" s="139">
        <f t="shared" si="7"/>
        <v>0.92979999999999996</v>
      </c>
      <c r="AG44" s="139">
        <f t="shared" si="8"/>
        <v>5.4507000000000003</v>
      </c>
      <c r="AH44" s="113">
        <f t="shared" si="9"/>
        <v>0.82369999999999999</v>
      </c>
      <c r="AI44" s="235" t="s">
        <v>1375</v>
      </c>
      <c r="AJ44" s="234">
        <v>41</v>
      </c>
    </row>
    <row r="45" spans="2:43" x14ac:dyDescent="0.25">
      <c r="B45" s="184" t="s">
        <v>1576</v>
      </c>
      <c r="C45" s="38" t="s">
        <v>1332</v>
      </c>
      <c r="D45" s="38" t="s">
        <v>692</v>
      </c>
      <c r="E45" s="13">
        <v>2</v>
      </c>
      <c r="F45" s="38" t="s">
        <v>693</v>
      </c>
      <c r="G45" s="38" t="s">
        <v>340</v>
      </c>
      <c r="H45" s="38" t="s">
        <v>694</v>
      </c>
      <c r="I45" s="38">
        <v>540247</v>
      </c>
      <c r="J45" s="38">
        <v>5435500</v>
      </c>
      <c r="K45" s="38" t="s">
        <v>199</v>
      </c>
      <c r="L45" s="72">
        <v>1.2378176346390917</v>
      </c>
      <c r="M45" s="81">
        <v>531</v>
      </c>
      <c r="N45" s="141">
        <v>428.98080067733304</v>
      </c>
      <c r="O45" s="105">
        <v>213</v>
      </c>
      <c r="P45" s="63">
        <v>2.4900000000000002</v>
      </c>
      <c r="Q45" s="26">
        <v>11.267605633802818</v>
      </c>
      <c r="R45" s="137">
        <f t="shared" si="0"/>
        <v>0.22359999999999999</v>
      </c>
      <c r="S45" s="26">
        <v>25.6</v>
      </c>
      <c r="T45" s="137">
        <f t="shared" si="1"/>
        <v>0.61229999999999996</v>
      </c>
      <c r="U45" s="26">
        <v>38.418079096045197</v>
      </c>
      <c r="V45" s="139">
        <f t="shared" si="2"/>
        <v>0.54379999999999995</v>
      </c>
      <c r="W45" s="26">
        <v>22.222222222222221</v>
      </c>
      <c r="X45" s="139">
        <f t="shared" si="3"/>
        <v>0.60960000000000003</v>
      </c>
      <c r="Y45" s="26">
        <v>24.871794871794872</v>
      </c>
      <c r="Z45" s="139">
        <f t="shared" si="4"/>
        <v>0.91659999999999997</v>
      </c>
      <c r="AA45" s="26">
        <v>-18.078175895765501</v>
      </c>
      <c r="AB45" s="139">
        <f t="shared" si="5"/>
        <v>0.73249999999999993</v>
      </c>
      <c r="AC45" s="43">
        <v>66100</v>
      </c>
      <c r="AD45" s="139">
        <f t="shared" si="6"/>
        <v>0.8246</v>
      </c>
      <c r="AE45" s="26">
        <v>37.692307692307693</v>
      </c>
      <c r="AF45" s="139">
        <f t="shared" si="7"/>
        <v>0.98680000000000001</v>
      </c>
      <c r="AG45" s="139">
        <f t="shared" si="8"/>
        <v>5.4498000000000006</v>
      </c>
      <c r="AH45" s="113">
        <f t="shared" si="9"/>
        <v>0.81930000000000003</v>
      </c>
      <c r="AI45" s="235" t="s">
        <v>1375</v>
      </c>
      <c r="AJ45" s="234">
        <v>42</v>
      </c>
    </row>
    <row r="46" spans="2:43" x14ac:dyDescent="0.25">
      <c r="B46" s="184" t="s">
        <v>1597</v>
      </c>
      <c r="C46" s="38" t="s">
        <v>1332</v>
      </c>
      <c r="D46" s="38" t="s">
        <v>702</v>
      </c>
      <c r="E46" s="13">
        <v>1</v>
      </c>
      <c r="F46" s="38" t="s">
        <v>703</v>
      </c>
      <c r="G46" s="38" t="s">
        <v>340</v>
      </c>
      <c r="H46" s="38" t="s">
        <v>704</v>
      </c>
      <c r="I46" s="38">
        <v>540187</v>
      </c>
      <c r="J46" s="38">
        <v>5437636</v>
      </c>
      <c r="K46" s="38" t="s">
        <v>201</v>
      </c>
      <c r="L46" s="72">
        <v>2.9894989794110214</v>
      </c>
      <c r="M46" s="81">
        <v>2351</v>
      </c>
      <c r="N46" s="141">
        <v>786.41940211104679</v>
      </c>
      <c r="O46" s="105">
        <v>988</v>
      </c>
      <c r="P46" s="63">
        <v>2.35</v>
      </c>
      <c r="Q46" s="26">
        <v>37.955465587044536</v>
      </c>
      <c r="R46" s="137">
        <f t="shared" si="0"/>
        <v>0.92979999999999996</v>
      </c>
      <c r="S46" s="26">
        <v>25</v>
      </c>
      <c r="T46" s="137">
        <f t="shared" si="1"/>
        <v>0.59030000000000005</v>
      </c>
      <c r="U46" s="26">
        <v>41.854529987239474</v>
      </c>
      <c r="V46" s="139">
        <f t="shared" si="2"/>
        <v>0.75</v>
      </c>
      <c r="W46" s="26">
        <v>24.277705907718843</v>
      </c>
      <c r="X46" s="139">
        <f t="shared" si="3"/>
        <v>0.67979999999999996</v>
      </c>
      <c r="Y46" s="26">
        <v>17.876754118364858</v>
      </c>
      <c r="Z46" s="139">
        <f t="shared" si="4"/>
        <v>0.77629999999999999</v>
      </c>
      <c r="AA46" s="26">
        <v>-16.1061285500747</v>
      </c>
      <c r="AB46" s="139">
        <f t="shared" si="5"/>
        <v>0.68859999999999999</v>
      </c>
      <c r="AC46" s="43">
        <v>79000</v>
      </c>
      <c r="AD46" s="139">
        <f t="shared" si="6"/>
        <v>0.67549999999999999</v>
      </c>
      <c r="AE46" s="26">
        <v>3.8518518518518521</v>
      </c>
      <c r="AF46" s="139">
        <f t="shared" si="7"/>
        <v>0.3508</v>
      </c>
      <c r="AG46" s="139">
        <f t="shared" si="8"/>
        <v>5.4411000000000005</v>
      </c>
      <c r="AH46" s="113">
        <f t="shared" si="9"/>
        <v>0.81489999999999996</v>
      </c>
      <c r="AI46" s="235" t="s">
        <v>1375</v>
      </c>
      <c r="AJ46" s="234">
        <v>43</v>
      </c>
    </row>
    <row r="47" spans="2:43" x14ac:dyDescent="0.25">
      <c r="B47" s="184" t="s">
        <v>1499</v>
      </c>
      <c r="C47" s="38" t="s">
        <v>1332</v>
      </c>
      <c r="D47" s="38" t="s">
        <v>344</v>
      </c>
      <c r="E47" s="13">
        <v>6</v>
      </c>
      <c r="F47" s="38" t="s">
        <v>345</v>
      </c>
      <c r="G47" s="38" t="s">
        <v>340</v>
      </c>
      <c r="H47" s="38" t="s">
        <v>980</v>
      </c>
      <c r="I47" s="38">
        <v>540163</v>
      </c>
      <c r="J47" s="38">
        <v>5470588</v>
      </c>
      <c r="K47" s="38" t="s">
        <v>286</v>
      </c>
      <c r="L47" s="72">
        <v>1.0965657857927189</v>
      </c>
      <c r="M47" s="81">
        <v>614</v>
      </c>
      <c r="N47" s="141">
        <v>559.92992664469557</v>
      </c>
      <c r="O47" s="105">
        <v>237</v>
      </c>
      <c r="P47" s="63">
        <v>2.59</v>
      </c>
      <c r="Q47" s="26">
        <v>18.9873417721519</v>
      </c>
      <c r="R47" s="137">
        <f t="shared" si="0"/>
        <v>0.54379999999999995</v>
      </c>
      <c r="S47" s="26">
        <v>33.1</v>
      </c>
      <c r="T47" s="137">
        <f t="shared" si="1"/>
        <v>0.80610000000000004</v>
      </c>
      <c r="U47" s="26">
        <v>39.576547231270361</v>
      </c>
      <c r="V47" s="139">
        <f t="shared" si="2"/>
        <v>0.62709999999999999</v>
      </c>
      <c r="W47" s="26">
        <v>23.452768729641694</v>
      </c>
      <c r="X47" s="139">
        <f t="shared" si="3"/>
        <v>0.65349999999999997</v>
      </c>
      <c r="Y47" s="26">
        <v>18.954248366013072</v>
      </c>
      <c r="Z47" s="139">
        <f t="shared" si="4"/>
        <v>0.82010000000000005</v>
      </c>
      <c r="AA47" s="26">
        <v>-25</v>
      </c>
      <c r="AB47" s="139">
        <f t="shared" si="5"/>
        <v>0.85089999999999999</v>
      </c>
      <c r="AC47" s="43">
        <v>77500</v>
      </c>
      <c r="AD47" s="139">
        <f t="shared" si="6"/>
        <v>0.70179999999999998</v>
      </c>
      <c r="AE47" s="26">
        <v>4.844290657439446</v>
      </c>
      <c r="AF47" s="139">
        <f t="shared" si="7"/>
        <v>0.42099999999999999</v>
      </c>
      <c r="AG47" s="139">
        <f t="shared" si="8"/>
        <v>5.4243000000000006</v>
      </c>
      <c r="AH47" s="113">
        <f t="shared" si="9"/>
        <v>0.8105</v>
      </c>
      <c r="AI47" s="235" t="s">
        <v>1375</v>
      </c>
      <c r="AJ47" s="234">
        <v>44</v>
      </c>
    </row>
    <row r="48" spans="2:43" x14ac:dyDescent="0.25">
      <c r="B48" s="184" t="s">
        <v>1416</v>
      </c>
      <c r="C48" s="38" t="s">
        <v>1332</v>
      </c>
      <c r="D48" s="38" t="s">
        <v>365</v>
      </c>
      <c r="E48" s="13">
        <v>4</v>
      </c>
      <c r="F48" s="38" t="s">
        <v>366</v>
      </c>
      <c r="G48" s="38" t="s">
        <v>340</v>
      </c>
      <c r="H48" s="38" t="s">
        <v>367</v>
      </c>
      <c r="I48" s="38">
        <v>540027</v>
      </c>
      <c r="J48" s="38">
        <v>5401996</v>
      </c>
      <c r="K48" s="38" t="s">
        <v>115</v>
      </c>
      <c r="L48" s="72">
        <v>1.6625905258673119</v>
      </c>
      <c r="M48" s="81">
        <v>1209</v>
      </c>
      <c r="N48" s="141">
        <v>727.17844904674257</v>
      </c>
      <c r="O48" s="105">
        <v>460</v>
      </c>
      <c r="P48" s="63">
        <v>2.63</v>
      </c>
      <c r="Q48" s="26">
        <v>31.521739130434785</v>
      </c>
      <c r="R48" s="137">
        <f t="shared" si="0"/>
        <v>0.85960000000000003</v>
      </c>
      <c r="S48" s="26">
        <v>29.2</v>
      </c>
      <c r="T48" s="137">
        <f t="shared" si="1"/>
        <v>0.74439999999999995</v>
      </c>
      <c r="U48" s="26">
        <v>38.875103391232422</v>
      </c>
      <c r="V48" s="139">
        <f t="shared" si="2"/>
        <v>0.58330000000000004</v>
      </c>
      <c r="W48" s="26">
        <v>20.347394540942929</v>
      </c>
      <c r="X48" s="139">
        <f t="shared" si="3"/>
        <v>0.52190000000000003</v>
      </c>
      <c r="Y48" s="26">
        <v>15.948777648428406</v>
      </c>
      <c r="Z48" s="139">
        <f t="shared" si="4"/>
        <v>0.71919999999999995</v>
      </c>
      <c r="AA48" s="26">
        <v>-7.1937321937321901</v>
      </c>
      <c r="AB48" s="139">
        <f t="shared" si="5"/>
        <v>0.45179999999999998</v>
      </c>
      <c r="AC48" s="43">
        <v>72000</v>
      </c>
      <c r="AD48" s="139">
        <f t="shared" si="6"/>
        <v>0.76319999999999999</v>
      </c>
      <c r="AE48" s="26">
        <v>14.054927302100161</v>
      </c>
      <c r="AF48" s="139">
        <f t="shared" si="7"/>
        <v>0.78069999999999995</v>
      </c>
      <c r="AG48" s="139">
        <f t="shared" si="8"/>
        <v>5.4241000000000001</v>
      </c>
      <c r="AH48" s="113">
        <f t="shared" si="9"/>
        <v>0.80610000000000004</v>
      </c>
      <c r="AI48" s="235" t="s">
        <v>1375</v>
      </c>
      <c r="AJ48" s="234">
        <v>45</v>
      </c>
    </row>
    <row r="49" spans="2:43" ht="15.75" thickBot="1" x14ac:dyDescent="0.3">
      <c r="B49" s="483" t="s">
        <v>1539</v>
      </c>
      <c r="C49" s="484" t="s">
        <v>1332</v>
      </c>
      <c r="D49" s="484" t="s">
        <v>349</v>
      </c>
      <c r="E49" s="485">
        <v>4</v>
      </c>
      <c r="F49" s="484" t="s">
        <v>350</v>
      </c>
      <c r="G49" s="484" t="s">
        <v>340</v>
      </c>
      <c r="H49" s="484" t="s">
        <v>351</v>
      </c>
      <c r="I49" s="484">
        <v>540041</v>
      </c>
      <c r="J49" s="484">
        <v>5400772</v>
      </c>
      <c r="K49" s="484" t="s">
        <v>112</v>
      </c>
      <c r="L49" s="486">
        <v>0.95357736718795061</v>
      </c>
      <c r="M49" s="487">
        <v>1065</v>
      </c>
      <c r="N49" s="487">
        <v>1116.8469771263856</v>
      </c>
      <c r="O49" s="488">
        <v>482</v>
      </c>
      <c r="P49" s="489">
        <v>2.2095435684647304</v>
      </c>
      <c r="Q49" s="490">
        <v>37.759336099585063</v>
      </c>
      <c r="R49" s="491">
        <f t="shared" si="0"/>
        <v>0.92100000000000004</v>
      </c>
      <c r="S49" s="490">
        <v>33.6</v>
      </c>
      <c r="T49" s="491">
        <f t="shared" si="1"/>
        <v>0.8105</v>
      </c>
      <c r="U49" s="490">
        <v>37.652582159624416</v>
      </c>
      <c r="V49" s="491">
        <f t="shared" si="2"/>
        <v>0.4824</v>
      </c>
      <c r="W49" s="490">
        <v>35.02347417840376</v>
      </c>
      <c r="X49" s="491">
        <f t="shared" si="3"/>
        <v>0.89910000000000001</v>
      </c>
      <c r="Y49" s="490">
        <v>18.103448275862068</v>
      </c>
      <c r="Z49" s="491">
        <f t="shared" si="4"/>
        <v>0.79379999999999995</v>
      </c>
      <c r="AA49" s="490">
        <v>-17.652027027027</v>
      </c>
      <c r="AB49" s="491">
        <f t="shared" si="5"/>
        <v>0.72370000000000001</v>
      </c>
      <c r="AC49" s="492">
        <v>103800</v>
      </c>
      <c r="AD49" s="491">
        <f t="shared" si="6"/>
        <v>0.38600000000000001</v>
      </c>
      <c r="AE49" s="490">
        <v>4.4850498338870404</v>
      </c>
      <c r="AF49" s="491">
        <f t="shared" si="7"/>
        <v>0.40350000000000003</v>
      </c>
      <c r="AG49" s="198">
        <f t="shared" si="8"/>
        <v>5.4200000000000008</v>
      </c>
      <c r="AH49" s="200">
        <f t="shared" si="9"/>
        <v>0.80169999999999997</v>
      </c>
      <c r="AI49" s="236" t="s">
        <v>1375</v>
      </c>
      <c r="AJ49" s="237">
        <v>46</v>
      </c>
    </row>
    <row r="50" spans="2:43" x14ac:dyDescent="0.25">
      <c r="B50" s="173" t="s">
        <v>1510</v>
      </c>
      <c r="C50" s="174" t="s">
        <v>1332</v>
      </c>
      <c r="D50" s="174" t="s">
        <v>443</v>
      </c>
      <c r="E50" s="175">
        <v>7</v>
      </c>
      <c r="F50" s="174" t="s">
        <v>444</v>
      </c>
      <c r="G50" s="174" t="s">
        <v>340</v>
      </c>
      <c r="H50" s="174" t="s">
        <v>445</v>
      </c>
      <c r="I50" s="174">
        <v>540267</v>
      </c>
      <c r="J50" s="174">
        <v>5406988</v>
      </c>
      <c r="K50" s="174" t="s">
        <v>131</v>
      </c>
      <c r="L50" s="176">
        <v>0.43882660268623191</v>
      </c>
      <c r="M50" s="177">
        <v>726</v>
      </c>
      <c r="N50" s="178">
        <v>1654.4120059172933</v>
      </c>
      <c r="O50" s="179">
        <v>303</v>
      </c>
      <c r="P50" s="180">
        <v>2.27</v>
      </c>
      <c r="Q50" s="181">
        <v>29.372937293729372</v>
      </c>
      <c r="R50" s="264">
        <f t="shared" si="0"/>
        <v>0.81569999999999998</v>
      </c>
      <c r="S50" s="181">
        <v>39.1</v>
      </c>
      <c r="T50" s="264">
        <f t="shared" si="1"/>
        <v>0.86780000000000002</v>
      </c>
      <c r="U50" s="181">
        <v>49.586776859504134</v>
      </c>
      <c r="V50" s="182">
        <f t="shared" si="2"/>
        <v>0.92100000000000004</v>
      </c>
      <c r="W50" s="181">
        <v>19.738751814223512</v>
      </c>
      <c r="X50" s="182">
        <f t="shared" si="3"/>
        <v>0.47799999999999998</v>
      </c>
      <c r="Y50" s="181">
        <v>18.110236220472441</v>
      </c>
      <c r="Z50" s="182">
        <f t="shared" si="4"/>
        <v>0.79820000000000002</v>
      </c>
      <c r="AA50" s="181">
        <v>-11.396011396011399</v>
      </c>
      <c r="AB50" s="182">
        <f t="shared" si="5"/>
        <v>0.58779999999999999</v>
      </c>
      <c r="AC50" s="183">
        <v>133300</v>
      </c>
      <c r="AD50" s="182">
        <f t="shared" si="6"/>
        <v>0.19740000000000002</v>
      </c>
      <c r="AE50" s="181">
        <v>12.103746397694524</v>
      </c>
      <c r="AF50" s="182">
        <f t="shared" si="7"/>
        <v>0.72799999999999998</v>
      </c>
      <c r="AG50" s="182">
        <f t="shared" si="8"/>
        <v>5.3938999999999995</v>
      </c>
      <c r="AH50" s="201">
        <f t="shared" si="9"/>
        <v>0.79730000000000001</v>
      </c>
      <c r="AI50" s="267" t="s">
        <v>1377</v>
      </c>
      <c r="AJ50" s="232">
        <v>47</v>
      </c>
      <c r="AQ50" s="410" t="s">
        <v>1698</v>
      </c>
    </row>
    <row r="51" spans="2:43" x14ac:dyDescent="0.25">
      <c r="B51" s="184" t="s">
        <v>1411</v>
      </c>
      <c r="C51" s="38" t="s">
        <v>1332</v>
      </c>
      <c r="D51" s="38" t="s">
        <v>484</v>
      </c>
      <c r="E51" s="13">
        <v>7</v>
      </c>
      <c r="F51" s="38" t="s">
        <v>485</v>
      </c>
      <c r="G51" s="38" t="s">
        <v>340</v>
      </c>
      <c r="H51" s="38" t="s">
        <v>1031</v>
      </c>
      <c r="I51" s="38">
        <v>540236</v>
      </c>
      <c r="J51" s="38">
        <v>5478580</v>
      </c>
      <c r="K51" s="38" t="s">
        <v>303</v>
      </c>
      <c r="L51" s="72">
        <v>0.82121338835938074</v>
      </c>
      <c r="M51" s="81">
        <v>809</v>
      </c>
      <c r="N51" s="141">
        <v>985.12763121923695</v>
      </c>
      <c r="O51" s="105">
        <v>333</v>
      </c>
      <c r="P51" s="63">
        <v>2.4</v>
      </c>
      <c r="Q51" s="26">
        <v>12.912912912912914</v>
      </c>
      <c r="R51" s="137">
        <f t="shared" si="0"/>
        <v>0.30259999999999998</v>
      </c>
      <c r="S51" s="26">
        <v>34.6</v>
      </c>
      <c r="T51" s="137">
        <f t="shared" si="1"/>
        <v>0.82809999999999995</v>
      </c>
      <c r="U51" s="26">
        <v>38.813349814585905</v>
      </c>
      <c r="V51" s="139">
        <f t="shared" si="2"/>
        <v>0.57010000000000005</v>
      </c>
      <c r="W51" s="26">
        <v>30.531520395550061</v>
      </c>
      <c r="X51" s="139">
        <f t="shared" si="3"/>
        <v>0.82889999999999997</v>
      </c>
      <c r="Y51" s="26">
        <v>18.035426731078903</v>
      </c>
      <c r="Z51" s="139">
        <f t="shared" si="4"/>
        <v>0.78500000000000003</v>
      </c>
      <c r="AA51" s="26">
        <v>-13.179074446680101</v>
      </c>
      <c r="AB51" s="139">
        <f t="shared" si="5"/>
        <v>0.64480000000000004</v>
      </c>
      <c r="AC51" s="43">
        <v>73200</v>
      </c>
      <c r="AD51" s="139">
        <f t="shared" si="6"/>
        <v>0.75880000000000003</v>
      </c>
      <c r="AE51" s="26">
        <v>9.5703125</v>
      </c>
      <c r="AF51" s="139">
        <f t="shared" si="7"/>
        <v>0.67100000000000004</v>
      </c>
      <c r="AG51" s="139">
        <f t="shared" si="8"/>
        <v>5.3893000000000004</v>
      </c>
      <c r="AH51" s="114">
        <f t="shared" si="9"/>
        <v>0.79290000000000005</v>
      </c>
      <c r="AI51" s="261" t="s">
        <v>1377</v>
      </c>
      <c r="AJ51" s="234">
        <v>48</v>
      </c>
    </row>
    <row r="52" spans="2:43" x14ac:dyDescent="0.25">
      <c r="B52" s="184" t="s">
        <v>1465</v>
      </c>
      <c r="C52" s="38" t="s">
        <v>1332</v>
      </c>
      <c r="D52" s="38" t="s">
        <v>355</v>
      </c>
      <c r="E52" s="13">
        <v>1</v>
      </c>
      <c r="F52" s="38" t="s">
        <v>356</v>
      </c>
      <c r="G52" s="38" t="s">
        <v>340</v>
      </c>
      <c r="H52" s="38" t="s">
        <v>562</v>
      </c>
      <c r="I52" s="38">
        <v>540116</v>
      </c>
      <c r="J52" s="38">
        <v>5420500</v>
      </c>
      <c r="K52" s="38" t="s">
        <v>162</v>
      </c>
      <c r="L52" s="72">
        <v>1.29333845473882</v>
      </c>
      <c r="M52" s="81">
        <v>320</v>
      </c>
      <c r="N52" s="141">
        <v>247.42170065964797</v>
      </c>
      <c r="O52" s="105">
        <v>94</v>
      </c>
      <c r="P52" s="63">
        <v>3.4</v>
      </c>
      <c r="Q52" s="26">
        <v>22.340425531914892</v>
      </c>
      <c r="R52" s="137">
        <f t="shared" si="0"/>
        <v>0.63149999999999995</v>
      </c>
      <c r="S52" s="26">
        <v>1.9</v>
      </c>
      <c r="T52" s="137">
        <f t="shared" si="1"/>
        <v>0</v>
      </c>
      <c r="U52" s="26">
        <v>40.625</v>
      </c>
      <c r="V52" s="139">
        <f t="shared" si="2"/>
        <v>0.66659999999999997</v>
      </c>
      <c r="W52" s="26">
        <v>14.374999999999998</v>
      </c>
      <c r="X52" s="139">
        <f t="shared" si="3"/>
        <v>0.19289999999999999</v>
      </c>
      <c r="Y52" s="26">
        <v>27.083333333333332</v>
      </c>
      <c r="Z52" s="139">
        <f t="shared" si="4"/>
        <v>0.92979999999999996</v>
      </c>
      <c r="AA52" s="26">
        <v>-50.238095238095198</v>
      </c>
      <c r="AB52" s="139">
        <f t="shared" si="5"/>
        <v>1</v>
      </c>
      <c r="AC52" s="43">
        <v>18300</v>
      </c>
      <c r="AD52" s="139">
        <f t="shared" si="6"/>
        <v>0.99129999999999996</v>
      </c>
      <c r="AE52" s="26">
        <v>26.771653543307089</v>
      </c>
      <c r="AF52" s="139">
        <f t="shared" si="7"/>
        <v>0.93420000000000003</v>
      </c>
      <c r="AG52" s="139">
        <f t="shared" si="8"/>
        <v>5.3462999999999994</v>
      </c>
      <c r="AH52" s="114">
        <f t="shared" si="9"/>
        <v>0.78849999999999998</v>
      </c>
      <c r="AI52" s="261" t="s">
        <v>1377</v>
      </c>
      <c r="AJ52" s="234">
        <v>49</v>
      </c>
    </row>
    <row r="53" spans="2:43" s="111" customFormat="1" x14ac:dyDescent="0.25">
      <c r="B53" s="202" t="s">
        <v>1526</v>
      </c>
      <c r="C53" s="38" t="s">
        <v>1332</v>
      </c>
      <c r="D53" s="38" t="s">
        <v>630</v>
      </c>
      <c r="E53" s="13">
        <v>5</v>
      </c>
      <c r="F53" s="38" t="s">
        <v>631</v>
      </c>
      <c r="G53" s="38" t="s">
        <v>340</v>
      </c>
      <c r="H53" s="38" t="s">
        <v>632</v>
      </c>
      <c r="I53" s="38">
        <v>540259</v>
      </c>
      <c r="J53" s="38">
        <v>5429404</v>
      </c>
      <c r="K53" s="38" t="s">
        <v>181</v>
      </c>
      <c r="L53" s="72">
        <v>0.10088221067740284</v>
      </c>
      <c r="M53" s="81">
        <v>97</v>
      </c>
      <c r="N53" s="141">
        <v>961.5173909122866</v>
      </c>
      <c r="O53" s="105">
        <v>27</v>
      </c>
      <c r="P53" s="63">
        <v>3.59</v>
      </c>
      <c r="Q53" s="26">
        <v>7.4074074074074066</v>
      </c>
      <c r="R53" s="137">
        <f t="shared" si="0"/>
        <v>0.1052</v>
      </c>
      <c r="S53" s="26">
        <v>38.9</v>
      </c>
      <c r="T53" s="137">
        <f t="shared" si="1"/>
        <v>0.86339999999999995</v>
      </c>
      <c r="U53" s="26">
        <v>53.608247422680414</v>
      </c>
      <c r="V53" s="139">
        <f t="shared" si="2"/>
        <v>0.97799999999999998</v>
      </c>
      <c r="W53" s="26">
        <v>25.773195876288657</v>
      </c>
      <c r="X53" s="139">
        <f t="shared" si="3"/>
        <v>0.71489999999999998</v>
      </c>
      <c r="Y53" s="26">
        <v>9.2307692307692317</v>
      </c>
      <c r="Z53" s="139">
        <f t="shared" si="4"/>
        <v>0.34210000000000002</v>
      </c>
      <c r="AA53" s="26">
        <v>-23.484848484848499</v>
      </c>
      <c r="AB53" s="139">
        <f t="shared" si="5"/>
        <v>0.83340000000000003</v>
      </c>
      <c r="AC53" s="146">
        <v>80800</v>
      </c>
      <c r="AD53" s="139">
        <f t="shared" si="6"/>
        <v>0.63159999999999994</v>
      </c>
      <c r="AE53" s="26">
        <v>15.789473684210526</v>
      </c>
      <c r="AF53" s="139">
        <f t="shared" si="7"/>
        <v>0.80700000000000005</v>
      </c>
      <c r="AG53" s="139">
        <f t="shared" si="8"/>
        <v>5.2756000000000007</v>
      </c>
      <c r="AH53" s="114">
        <f t="shared" si="9"/>
        <v>0.78410000000000002</v>
      </c>
      <c r="AI53" s="261" t="s">
        <v>1377</v>
      </c>
      <c r="AJ53" s="234">
        <v>50</v>
      </c>
      <c r="AK53"/>
      <c r="AL53"/>
      <c r="AM53"/>
      <c r="AN53"/>
      <c r="AO53"/>
    </row>
    <row r="54" spans="2:43" s="111" customFormat="1" x14ac:dyDescent="0.25">
      <c r="B54" s="184" t="s">
        <v>1407</v>
      </c>
      <c r="C54" s="38" t="s">
        <v>1332</v>
      </c>
      <c r="D54" s="38" t="s">
        <v>552</v>
      </c>
      <c r="E54" s="13">
        <v>3</v>
      </c>
      <c r="F54" s="38" t="s">
        <v>553</v>
      </c>
      <c r="G54" s="38" t="s">
        <v>340</v>
      </c>
      <c r="H54" s="38" t="s">
        <v>1112</v>
      </c>
      <c r="I54" s="38">
        <v>540229</v>
      </c>
      <c r="J54" s="38">
        <v>5486836</v>
      </c>
      <c r="K54" s="38" t="s">
        <v>329</v>
      </c>
      <c r="L54" s="72">
        <v>0.33093362939791682</v>
      </c>
      <c r="M54" s="81">
        <v>198</v>
      </c>
      <c r="N54" s="141">
        <v>598.30728101048771</v>
      </c>
      <c r="O54" s="105">
        <v>79</v>
      </c>
      <c r="P54" s="63">
        <v>2.5099999999999998</v>
      </c>
      <c r="Q54" s="26">
        <v>46.835443037974684</v>
      </c>
      <c r="R54" s="137">
        <f t="shared" si="0"/>
        <v>0.97799999999999998</v>
      </c>
      <c r="S54" s="26">
        <v>23.7</v>
      </c>
      <c r="T54" s="137">
        <f t="shared" si="1"/>
        <v>0.51980000000000004</v>
      </c>
      <c r="U54" s="26">
        <v>20.707070707070706</v>
      </c>
      <c r="V54" s="139">
        <f t="shared" si="2"/>
        <v>3.0700000000000002E-2</v>
      </c>
      <c r="W54" s="26">
        <v>21.71717171717172</v>
      </c>
      <c r="X54" s="139">
        <f t="shared" si="3"/>
        <v>0.59209999999999996</v>
      </c>
      <c r="Y54" s="26">
        <v>49.324324324324323</v>
      </c>
      <c r="Z54" s="139">
        <f t="shared" si="4"/>
        <v>0.99119999999999997</v>
      </c>
      <c r="AA54" s="26">
        <v>-29.766536964980499</v>
      </c>
      <c r="AB54" s="139">
        <f t="shared" si="5"/>
        <v>0.92549999999999999</v>
      </c>
      <c r="AC54" s="43">
        <v>75000</v>
      </c>
      <c r="AD54" s="139">
        <f t="shared" si="6"/>
        <v>0.73249999999999993</v>
      </c>
      <c r="AE54" s="26">
        <v>6.2780269058295968</v>
      </c>
      <c r="AF54" s="139">
        <f t="shared" si="7"/>
        <v>0.4824</v>
      </c>
      <c r="AG54" s="139">
        <f t="shared" si="8"/>
        <v>5.2521999999999993</v>
      </c>
      <c r="AH54" s="114">
        <f t="shared" si="9"/>
        <v>0.77969999999999995</v>
      </c>
      <c r="AI54" s="261" t="s">
        <v>1377</v>
      </c>
      <c r="AJ54" s="234">
        <v>51</v>
      </c>
      <c r="AK54"/>
      <c r="AL54"/>
      <c r="AM54"/>
      <c r="AN54"/>
      <c r="AO54"/>
    </row>
    <row r="55" spans="2:43" s="111" customFormat="1" x14ac:dyDescent="0.25">
      <c r="B55" s="184" t="s">
        <v>1419</v>
      </c>
      <c r="C55" s="38" t="s">
        <v>1332</v>
      </c>
      <c r="D55" s="38" t="s">
        <v>365</v>
      </c>
      <c r="E55" s="13">
        <v>4</v>
      </c>
      <c r="F55" s="38" t="s">
        <v>366</v>
      </c>
      <c r="G55" s="38" t="s">
        <v>340</v>
      </c>
      <c r="H55" s="38" t="s">
        <v>802</v>
      </c>
      <c r="I55" s="38">
        <v>540028</v>
      </c>
      <c r="J55" s="38">
        <v>5452780</v>
      </c>
      <c r="K55" s="38" t="s">
        <v>232</v>
      </c>
      <c r="L55" s="72">
        <v>0.40584699649928635</v>
      </c>
      <c r="M55" s="81">
        <v>513</v>
      </c>
      <c r="N55" s="141">
        <v>1264.0231526289047</v>
      </c>
      <c r="O55" s="105">
        <v>200</v>
      </c>
      <c r="P55" s="63">
        <v>2.57</v>
      </c>
      <c r="Q55" s="26">
        <v>22.5</v>
      </c>
      <c r="R55" s="137">
        <f t="shared" si="0"/>
        <v>0.64029999999999998</v>
      </c>
      <c r="S55" s="26">
        <v>46.8</v>
      </c>
      <c r="T55" s="137">
        <f t="shared" si="1"/>
        <v>0.93830000000000002</v>
      </c>
      <c r="U55" s="26">
        <v>52.826510721247566</v>
      </c>
      <c r="V55" s="139">
        <f t="shared" si="2"/>
        <v>0.95609999999999995</v>
      </c>
      <c r="W55" s="26">
        <v>19.298245614035086</v>
      </c>
      <c r="X55" s="139">
        <f t="shared" si="3"/>
        <v>0.44729999999999998</v>
      </c>
      <c r="Y55" s="26">
        <v>11.506849315068493</v>
      </c>
      <c r="Z55" s="139">
        <f t="shared" si="4"/>
        <v>0.47360000000000002</v>
      </c>
      <c r="AA55" s="26">
        <v>-14.5118733509235</v>
      </c>
      <c r="AB55" s="139">
        <f t="shared" si="5"/>
        <v>0.6623</v>
      </c>
      <c r="AC55" s="43">
        <v>109400</v>
      </c>
      <c r="AD55" s="139">
        <f t="shared" si="6"/>
        <v>0.32899999999999996</v>
      </c>
      <c r="AE55" s="26">
        <v>13.618677042801556</v>
      </c>
      <c r="AF55" s="139">
        <f t="shared" si="7"/>
        <v>0.76749999999999996</v>
      </c>
      <c r="AG55" s="139">
        <f t="shared" si="8"/>
        <v>5.2143999999999995</v>
      </c>
      <c r="AH55" s="114">
        <f t="shared" si="9"/>
        <v>0.77529999999999999</v>
      </c>
      <c r="AI55" s="261" t="s">
        <v>1377</v>
      </c>
      <c r="AJ55" s="234">
        <v>52</v>
      </c>
      <c r="AK55"/>
      <c r="AL55"/>
      <c r="AM55"/>
      <c r="AN55"/>
      <c r="AO55"/>
    </row>
    <row r="56" spans="2:43" s="111" customFormat="1" x14ac:dyDescent="0.25">
      <c r="B56" s="184" t="s">
        <v>1450</v>
      </c>
      <c r="C56" s="38" t="s">
        <v>1332</v>
      </c>
      <c r="D56" s="38" t="s">
        <v>516</v>
      </c>
      <c r="E56" s="13">
        <v>2</v>
      </c>
      <c r="F56" s="38" t="s">
        <v>517</v>
      </c>
      <c r="G56" s="38" t="s">
        <v>340</v>
      </c>
      <c r="H56" s="38" t="s">
        <v>518</v>
      </c>
      <c r="I56" s="38">
        <v>540092</v>
      </c>
      <c r="J56" s="38">
        <v>5414524</v>
      </c>
      <c r="K56" s="38" t="s">
        <v>150</v>
      </c>
      <c r="L56" s="72">
        <v>0.6800730472555887</v>
      </c>
      <c r="M56" s="81">
        <v>911</v>
      </c>
      <c r="N56" s="141">
        <v>1339.5619833432734</v>
      </c>
      <c r="O56" s="105">
        <v>412</v>
      </c>
      <c r="P56" s="63">
        <v>2.21</v>
      </c>
      <c r="Q56" s="26">
        <v>16.50485436893204</v>
      </c>
      <c r="R56" s="137">
        <f t="shared" si="0"/>
        <v>0.42980000000000002</v>
      </c>
      <c r="S56" s="26">
        <v>30.2</v>
      </c>
      <c r="T56" s="137">
        <f t="shared" si="1"/>
        <v>0.76649999999999996</v>
      </c>
      <c r="U56" s="26">
        <v>45.993413830954992</v>
      </c>
      <c r="V56" s="139">
        <f t="shared" si="2"/>
        <v>0.84209999999999996</v>
      </c>
      <c r="W56" s="26">
        <v>24.259055982436884</v>
      </c>
      <c r="X56" s="139">
        <f t="shared" si="3"/>
        <v>0.6754</v>
      </c>
      <c r="Y56" s="26">
        <v>19.512195121951219</v>
      </c>
      <c r="Z56" s="139">
        <f t="shared" si="4"/>
        <v>0.84209999999999996</v>
      </c>
      <c r="AA56" s="26">
        <v>-18.789808917197501</v>
      </c>
      <c r="AB56" s="139">
        <f t="shared" si="5"/>
        <v>0.75</v>
      </c>
      <c r="AC56" s="43">
        <v>113500</v>
      </c>
      <c r="AD56" s="139">
        <f t="shared" si="6"/>
        <v>0.29390000000000005</v>
      </c>
      <c r="AE56" s="26">
        <v>7.945736434108527</v>
      </c>
      <c r="AF56" s="139">
        <f t="shared" si="7"/>
        <v>0.57889999999999997</v>
      </c>
      <c r="AG56" s="139">
        <f t="shared" si="8"/>
        <v>5.1787000000000001</v>
      </c>
      <c r="AH56" s="114">
        <f t="shared" si="9"/>
        <v>0.77090000000000003</v>
      </c>
      <c r="AI56" s="261" t="s">
        <v>1377</v>
      </c>
      <c r="AJ56" s="234">
        <v>53</v>
      </c>
      <c r="AK56"/>
      <c r="AL56"/>
      <c r="AM56"/>
      <c r="AN56"/>
      <c r="AO56"/>
    </row>
    <row r="57" spans="2:43" s="111" customFormat="1" x14ac:dyDescent="0.25">
      <c r="B57" s="188" t="s">
        <v>1611</v>
      </c>
      <c r="C57" s="17" t="s">
        <v>1332</v>
      </c>
      <c r="D57" s="17" t="s">
        <v>820</v>
      </c>
      <c r="E57" s="18">
        <v>4</v>
      </c>
      <c r="F57" s="17" t="s">
        <v>366</v>
      </c>
      <c r="G57" s="17" t="s">
        <v>340</v>
      </c>
      <c r="H57" s="17" t="s">
        <v>821</v>
      </c>
      <c r="I57" s="17">
        <v>540029</v>
      </c>
      <c r="J57" s="17">
        <v>5455468</v>
      </c>
      <c r="K57" s="17" t="s">
        <v>238</v>
      </c>
      <c r="L57" s="79">
        <v>1.5864973948993819</v>
      </c>
      <c r="M57" s="88">
        <v>1647</v>
      </c>
      <c r="N57" s="88">
        <v>1038.1359624636857</v>
      </c>
      <c r="O57" s="31">
        <v>633</v>
      </c>
      <c r="P57" s="70">
        <v>2.1990521327014219</v>
      </c>
      <c r="Q57" s="22">
        <v>38.862559241706165</v>
      </c>
      <c r="R57" s="138">
        <f t="shared" si="0"/>
        <v>0.94289999999999996</v>
      </c>
      <c r="S57" s="22">
        <v>36.4</v>
      </c>
      <c r="T57" s="138">
        <f t="shared" si="1"/>
        <v>0.8458</v>
      </c>
      <c r="U57" s="22">
        <v>33.21190042501518</v>
      </c>
      <c r="V57" s="138">
        <f t="shared" si="2"/>
        <v>0.27629999999999999</v>
      </c>
      <c r="W57" s="22">
        <v>39.323076923076918</v>
      </c>
      <c r="X57" s="138">
        <f t="shared" si="3"/>
        <v>0.95609999999999995</v>
      </c>
      <c r="Y57" s="22">
        <v>17.346938775510203</v>
      </c>
      <c r="Z57" s="138">
        <f t="shared" si="4"/>
        <v>0.75429999999999997</v>
      </c>
      <c r="AA57" s="22">
        <v>-22.1611721611722</v>
      </c>
      <c r="AB57" s="138">
        <f t="shared" si="5"/>
        <v>0.8115</v>
      </c>
      <c r="AC57" s="47">
        <v>86700</v>
      </c>
      <c r="AD57" s="138">
        <f t="shared" si="6"/>
        <v>0.5615</v>
      </c>
      <c r="AE57" s="22">
        <v>0</v>
      </c>
      <c r="AF57" s="138">
        <f t="shared" si="7"/>
        <v>0</v>
      </c>
      <c r="AG57" s="139">
        <f t="shared" si="8"/>
        <v>5.1483999999999996</v>
      </c>
      <c r="AH57" s="114">
        <f t="shared" si="9"/>
        <v>0.76649999999999996</v>
      </c>
      <c r="AI57" s="261" t="s">
        <v>1377</v>
      </c>
      <c r="AJ57" s="234">
        <v>54</v>
      </c>
      <c r="AK57"/>
      <c r="AL57"/>
      <c r="AM57"/>
      <c r="AN57"/>
      <c r="AO57"/>
    </row>
    <row r="58" spans="2:43" s="111" customFormat="1" x14ac:dyDescent="0.25">
      <c r="B58" s="184" t="s">
        <v>1525</v>
      </c>
      <c r="C58" s="38" t="s">
        <v>1332</v>
      </c>
      <c r="D58" s="38" t="s">
        <v>557</v>
      </c>
      <c r="E58" s="13">
        <v>7</v>
      </c>
      <c r="F58" s="38" t="s">
        <v>558</v>
      </c>
      <c r="G58" s="38" t="s">
        <v>340</v>
      </c>
      <c r="H58" s="38" t="s">
        <v>699</v>
      </c>
      <c r="I58" s="38">
        <v>540193</v>
      </c>
      <c r="J58" s="38">
        <v>5436460</v>
      </c>
      <c r="K58" s="38" t="s">
        <v>200</v>
      </c>
      <c r="L58" s="72">
        <v>0.42726772304229343</v>
      </c>
      <c r="M58" s="81">
        <v>394</v>
      </c>
      <c r="N58" s="141">
        <v>922.13845968655016</v>
      </c>
      <c r="O58" s="105">
        <v>154</v>
      </c>
      <c r="P58" s="63">
        <v>2.56</v>
      </c>
      <c r="Q58" s="26">
        <v>14.935064935064934</v>
      </c>
      <c r="R58" s="137">
        <f t="shared" si="0"/>
        <v>0.35959999999999998</v>
      </c>
      <c r="S58" s="26">
        <v>47.1</v>
      </c>
      <c r="T58" s="137">
        <f t="shared" si="1"/>
        <v>0.94269999999999998</v>
      </c>
      <c r="U58" s="26">
        <v>56.345177664974621</v>
      </c>
      <c r="V58" s="139">
        <f t="shared" si="2"/>
        <v>0.99119999999999997</v>
      </c>
      <c r="W58" s="26">
        <v>35.786802030456855</v>
      </c>
      <c r="X58" s="139">
        <f t="shared" si="3"/>
        <v>0.91220000000000001</v>
      </c>
      <c r="Y58" s="26">
        <v>16.494845360824741</v>
      </c>
      <c r="Z58" s="139">
        <f t="shared" si="4"/>
        <v>0.73680000000000001</v>
      </c>
      <c r="AA58" s="26">
        <v>-16.176470588235301</v>
      </c>
      <c r="AB58" s="139">
        <f t="shared" si="5"/>
        <v>0.69300000000000006</v>
      </c>
      <c r="AC58" s="43">
        <v>107500</v>
      </c>
      <c r="AD58" s="139">
        <f t="shared" si="6"/>
        <v>0.33340000000000003</v>
      </c>
      <c r="AE58" s="26">
        <v>1.5384615384615385</v>
      </c>
      <c r="AF58" s="139">
        <f t="shared" si="7"/>
        <v>0.1754</v>
      </c>
      <c r="AG58" s="139">
        <f t="shared" si="8"/>
        <v>5.1443000000000003</v>
      </c>
      <c r="AH58" s="114">
        <f t="shared" si="9"/>
        <v>0.7621</v>
      </c>
      <c r="AI58" s="261" t="s">
        <v>1377</v>
      </c>
      <c r="AJ58" s="234">
        <v>55</v>
      </c>
      <c r="AK58"/>
      <c r="AL58"/>
      <c r="AM58"/>
      <c r="AN58"/>
      <c r="AO58"/>
    </row>
    <row r="59" spans="2:43" s="111" customFormat="1" x14ac:dyDescent="0.25">
      <c r="B59" s="184" t="s">
        <v>1553</v>
      </c>
      <c r="C59" s="38" t="s">
        <v>1332</v>
      </c>
      <c r="D59" s="38" t="s">
        <v>530</v>
      </c>
      <c r="E59" s="13">
        <v>11</v>
      </c>
      <c r="F59" s="38" t="s">
        <v>531</v>
      </c>
      <c r="G59" s="38" t="s">
        <v>340</v>
      </c>
      <c r="H59" s="38" t="s">
        <v>849</v>
      </c>
      <c r="I59" s="38">
        <v>540049</v>
      </c>
      <c r="J59" s="38">
        <v>5458372</v>
      </c>
      <c r="K59" s="38" t="s">
        <v>246</v>
      </c>
      <c r="L59" s="72">
        <v>1.8573361329802296</v>
      </c>
      <c r="M59" s="81">
        <v>1115</v>
      </c>
      <c r="N59" s="141">
        <v>600.32213889626007</v>
      </c>
      <c r="O59" s="105">
        <v>518</v>
      </c>
      <c r="P59" s="63">
        <v>2.15</v>
      </c>
      <c r="Q59" s="26">
        <v>23.552123552123554</v>
      </c>
      <c r="R59" s="137">
        <f t="shared" si="0"/>
        <v>0.67979999999999996</v>
      </c>
      <c r="S59" s="26">
        <v>34.4</v>
      </c>
      <c r="T59" s="137">
        <f t="shared" si="1"/>
        <v>0.81930000000000003</v>
      </c>
      <c r="U59" s="26">
        <v>42.690582959641254</v>
      </c>
      <c r="V59" s="139">
        <f t="shared" si="2"/>
        <v>0.76749999999999996</v>
      </c>
      <c r="W59" s="26">
        <v>21.704035874439462</v>
      </c>
      <c r="X59" s="139">
        <f t="shared" si="3"/>
        <v>0.58330000000000004</v>
      </c>
      <c r="Y59" s="26">
        <v>19.106699751861044</v>
      </c>
      <c r="Z59" s="139">
        <f t="shared" si="4"/>
        <v>0.82889999999999997</v>
      </c>
      <c r="AA59" s="26">
        <v>-7.5249320036264704</v>
      </c>
      <c r="AB59" s="139">
        <f t="shared" si="5"/>
        <v>0.46930000000000005</v>
      </c>
      <c r="AC59" s="43">
        <v>80000</v>
      </c>
      <c r="AD59" s="139">
        <f t="shared" si="6"/>
        <v>0.6492</v>
      </c>
      <c r="AE59" s="26">
        <v>3.7735849056603774</v>
      </c>
      <c r="AF59" s="139">
        <f t="shared" si="7"/>
        <v>0.34210000000000002</v>
      </c>
      <c r="AG59" s="139">
        <f t="shared" si="8"/>
        <v>5.1394000000000002</v>
      </c>
      <c r="AH59" s="114">
        <f t="shared" si="9"/>
        <v>0.75770000000000004</v>
      </c>
      <c r="AI59" s="261" t="s">
        <v>1377</v>
      </c>
      <c r="AJ59" s="234">
        <v>56</v>
      </c>
      <c r="AK59"/>
      <c r="AL59"/>
      <c r="AM59"/>
      <c r="AN59"/>
      <c r="AO59"/>
    </row>
    <row r="60" spans="2:43" s="111" customFormat="1" x14ac:dyDescent="0.25">
      <c r="B60" s="184" t="s">
        <v>1486</v>
      </c>
      <c r="C60" s="38" t="s">
        <v>1332</v>
      </c>
      <c r="D60" s="38" t="s">
        <v>395</v>
      </c>
      <c r="E60" s="13">
        <v>9</v>
      </c>
      <c r="F60" s="38" t="s">
        <v>396</v>
      </c>
      <c r="G60" s="38" t="s">
        <v>340</v>
      </c>
      <c r="H60" s="38" t="s">
        <v>892</v>
      </c>
      <c r="I60" s="38">
        <v>540252</v>
      </c>
      <c r="J60" s="38">
        <v>5462332</v>
      </c>
      <c r="K60" s="38" t="s">
        <v>259</v>
      </c>
      <c r="L60" s="72">
        <v>0.53013527504674451</v>
      </c>
      <c r="M60" s="81">
        <v>492</v>
      </c>
      <c r="N60" s="141">
        <v>928.06501124947408</v>
      </c>
      <c r="O60" s="105">
        <v>169</v>
      </c>
      <c r="P60" s="63">
        <v>2.88</v>
      </c>
      <c r="Q60" s="26">
        <v>15.976331360946746</v>
      </c>
      <c r="R60" s="137">
        <f t="shared" si="0"/>
        <v>0.41220000000000001</v>
      </c>
      <c r="S60" s="26">
        <v>24.6</v>
      </c>
      <c r="T60" s="137">
        <f t="shared" si="1"/>
        <v>0.56379999999999997</v>
      </c>
      <c r="U60" s="26">
        <v>40.650406504065039</v>
      </c>
      <c r="V60" s="139">
        <f t="shared" si="2"/>
        <v>0.67100000000000004</v>
      </c>
      <c r="W60" s="26">
        <v>18.699186991869919</v>
      </c>
      <c r="X60" s="139">
        <f t="shared" si="3"/>
        <v>0.41220000000000001</v>
      </c>
      <c r="Y60" s="26">
        <v>35.333333333333336</v>
      </c>
      <c r="Z60" s="139">
        <f t="shared" si="4"/>
        <v>0.98680000000000001</v>
      </c>
      <c r="AA60" s="26">
        <v>-19.291338582677199</v>
      </c>
      <c r="AB60" s="139">
        <f t="shared" si="5"/>
        <v>0.76319999999999999</v>
      </c>
      <c r="AC60" s="43">
        <v>75400</v>
      </c>
      <c r="AD60" s="139">
        <f t="shared" si="6"/>
        <v>0.71930000000000005</v>
      </c>
      <c r="AE60" s="26">
        <v>7.6923076923076925</v>
      </c>
      <c r="AF60" s="139">
        <f t="shared" si="7"/>
        <v>0.55700000000000005</v>
      </c>
      <c r="AG60" s="139">
        <f t="shared" si="8"/>
        <v>5.0854999999999997</v>
      </c>
      <c r="AH60" s="114">
        <f t="shared" si="9"/>
        <v>0.75329999999999997</v>
      </c>
      <c r="AI60" s="261" t="s">
        <v>1377</v>
      </c>
      <c r="AJ60" s="234">
        <v>57</v>
      </c>
      <c r="AK60"/>
      <c r="AL60"/>
      <c r="AM60"/>
      <c r="AN60"/>
      <c r="AO60"/>
    </row>
    <row r="61" spans="2:43" s="111" customFormat="1" x14ac:dyDescent="0.25">
      <c r="B61" s="202" t="s">
        <v>1532</v>
      </c>
      <c r="C61" s="38" t="s">
        <v>1332</v>
      </c>
      <c r="D61" s="38" t="s">
        <v>707</v>
      </c>
      <c r="E61" s="13">
        <v>10</v>
      </c>
      <c r="F61" s="38" t="s">
        <v>708</v>
      </c>
      <c r="G61" s="38" t="s">
        <v>340</v>
      </c>
      <c r="H61" s="38" t="s">
        <v>709</v>
      </c>
      <c r="I61" s="38">
        <v>540256</v>
      </c>
      <c r="J61" s="38">
        <v>5439340</v>
      </c>
      <c r="K61" s="38" t="s">
        <v>202</v>
      </c>
      <c r="L61" s="72">
        <v>0.50178895857535555</v>
      </c>
      <c r="M61" s="81">
        <v>366</v>
      </c>
      <c r="N61" s="141">
        <v>729.39030192916528</v>
      </c>
      <c r="O61" s="105">
        <v>175</v>
      </c>
      <c r="P61" s="63">
        <v>2.09</v>
      </c>
      <c r="Q61" s="26">
        <v>25.142857142857146</v>
      </c>
      <c r="R61" s="137">
        <f t="shared" si="0"/>
        <v>0.72360000000000002</v>
      </c>
      <c r="S61" s="26">
        <v>48.8</v>
      </c>
      <c r="T61" s="137">
        <f t="shared" si="1"/>
        <v>0.96030000000000004</v>
      </c>
      <c r="U61" s="26">
        <v>39.344262295081968</v>
      </c>
      <c r="V61" s="139">
        <f t="shared" si="2"/>
        <v>0.60960000000000003</v>
      </c>
      <c r="W61" s="26">
        <v>24.863387978142075</v>
      </c>
      <c r="X61" s="139">
        <f t="shared" si="3"/>
        <v>0.6885</v>
      </c>
      <c r="Y61" s="26">
        <v>10.211267605633804</v>
      </c>
      <c r="Z61" s="139">
        <f t="shared" si="4"/>
        <v>0.3947</v>
      </c>
      <c r="AA61" s="26">
        <v>-14.715719063545199</v>
      </c>
      <c r="AB61" s="139">
        <f t="shared" si="5"/>
        <v>0.67549999999999999</v>
      </c>
      <c r="AC61" s="146">
        <v>65000</v>
      </c>
      <c r="AD61" s="139">
        <f t="shared" si="6"/>
        <v>0.84220000000000006</v>
      </c>
      <c r="AE61" s="26">
        <v>1.7543859649122806</v>
      </c>
      <c r="AF61" s="139">
        <f t="shared" si="7"/>
        <v>0.1842</v>
      </c>
      <c r="AG61" s="139">
        <f t="shared" si="8"/>
        <v>5.0785999999999998</v>
      </c>
      <c r="AH61" s="114">
        <f t="shared" si="9"/>
        <v>0.74880000000000002</v>
      </c>
      <c r="AI61" s="261" t="s">
        <v>1377</v>
      </c>
      <c r="AJ61" s="234">
        <v>58</v>
      </c>
      <c r="AK61"/>
      <c r="AL61"/>
      <c r="AM61"/>
      <c r="AN61"/>
      <c r="AO61"/>
    </row>
    <row r="62" spans="2:43" s="111" customFormat="1" x14ac:dyDescent="0.25">
      <c r="B62" s="188" t="s">
        <v>1613</v>
      </c>
      <c r="C62" s="17" t="s">
        <v>1332</v>
      </c>
      <c r="D62" s="17" t="s">
        <v>1342</v>
      </c>
      <c r="E62" s="18">
        <v>4</v>
      </c>
      <c r="F62" s="17" t="s">
        <v>421</v>
      </c>
      <c r="G62" s="17" t="s">
        <v>340</v>
      </c>
      <c r="H62" s="17" t="s">
        <v>1007</v>
      </c>
      <c r="I62" s="17">
        <v>540033</v>
      </c>
      <c r="J62" s="17">
        <v>5474740</v>
      </c>
      <c r="K62" s="17" t="s">
        <v>295</v>
      </c>
      <c r="L62" s="79">
        <v>0.50399050980494553</v>
      </c>
      <c r="M62" s="88">
        <v>1025</v>
      </c>
      <c r="N62" s="88">
        <v>2033.768454085962</v>
      </c>
      <c r="O62" s="31">
        <v>404</v>
      </c>
      <c r="P62" s="70">
        <v>2.5371287128712869</v>
      </c>
      <c r="Q62" s="22">
        <v>28.71287128712871</v>
      </c>
      <c r="R62" s="138">
        <f t="shared" si="0"/>
        <v>0.81140000000000001</v>
      </c>
      <c r="S62" s="22">
        <v>57.7</v>
      </c>
      <c r="T62" s="138">
        <f t="shared" si="1"/>
        <v>0.98229999999999995</v>
      </c>
      <c r="U62" s="22">
        <v>57.463414634146339</v>
      </c>
      <c r="V62" s="138">
        <f t="shared" si="2"/>
        <v>0.99560000000000004</v>
      </c>
      <c r="W62" s="22">
        <v>32.292682926829272</v>
      </c>
      <c r="X62" s="138">
        <f t="shared" si="3"/>
        <v>0.8508</v>
      </c>
      <c r="Y62" s="22">
        <v>7.85024154589372</v>
      </c>
      <c r="Z62" s="138">
        <f t="shared" si="4"/>
        <v>0.26750000000000002</v>
      </c>
      <c r="AA62" s="22">
        <v>-7.2570725707257102</v>
      </c>
      <c r="AB62" s="138">
        <f t="shared" si="5"/>
        <v>0.46060000000000001</v>
      </c>
      <c r="AC62" s="47">
        <v>100700</v>
      </c>
      <c r="AD62" s="138">
        <f t="shared" si="6"/>
        <v>0.42110000000000003</v>
      </c>
      <c r="AE62" s="22">
        <v>2.6726057906458802</v>
      </c>
      <c r="AF62" s="138">
        <f t="shared" si="7"/>
        <v>0.28070000000000001</v>
      </c>
      <c r="AG62" s="139">
        <f t="shared" si="8"/>
        <v>5.0699999999999994</v>
      </c>
      <c r="AH62" s="114">
        <f t="shared" si="9"/>
        <v>0.74439999999999995</v>
      </c>
      <c r="AI62" s="261" t="s">
        <v>1377</v>
      </c>
      <c r="AJ62" s="234">
        <v>59</v>
      </c>
      <c r="AK62"/>
      <c r="AL62"/>
      <c r="AM62"/>
      <c r="AN62"/>
      <c r="AO62"/>
    </row>
    <row r="63" spans="2:43" s="111" customFormat="1" x14ac:dyDescent="0.25">
      <c r="B63" s="184" t="s">
        <v>1585</v>
      </c>
      <c r="C63" s="38" t="s">
        <v>1332</v>
      </c>
      <c r="D63" s="38" t="s">
        <v>565</v>
      </c>
      <c r="E63" s="13">
        <v>2</v>
      </c>
      <c r="F63" s="38" t="s">
        <v>566</v>
      </c>
      <c r="G63" s="38" t="s">
        <v>340</v>
      </c>
      <c r="H63" s="38" t="s">
        <v>1115</v>
      </c>
      <c r="I63" s="38">
        <v>540138</v>
      </c>
      <c r="J63" s="38">
        <v>5487508</v>
      </c>
      <c r="K63" s="38" t="s">
        <v>330</v>
      </c>
      <c r="L63" s="72">
        <v>3.2392394307040808</v>
      </c>
      <c r="M63" s="81">
        <v>3054</v>
      </c>
      <c r="N63" s="141">
        <v>942.81391213374513</v>
      </c>
      <c r="O63" s="105">
        <v>1352</v>
      </c>
      <c r="P63" s="63">
        <v>2.2000000000000002</v>
      </c>
      <c r="Q63" s="26">
        <v>42.307692307692307</v>
      </c>
      <c r="R63" s="137">
        <f t="shared" si="0"/>
        <v>0.96050000000000002</v>
      </c>
      <c r="S63" s="26">
        <v>28.5</v>
      </c>
      <c r="T63" s="137">
        <f t="shared" si="1"/>
        <v>0.73560000000000003</v>
      </c>
      <c r="U63" s="26">
        <v>37.721021611001966</v>
      </c>
      <c r="V63" s="139">
        <f t="shared" si="2"/>
        <v>0.49120000000000003</v>
      </c>
      <c r="W63" s="26">
        <v>37.621440536013402</v>
      </c>
      <c r="X63" s="139">
        <f t="shared" si="3"/>
        <v>0.94730000000000003</v>
      </c>
      <c r="Y63" s="26">
        <v>18.054909260120986</v>
      </c>
      <c r="Z63" s="139">
        <f t="shared" si="4"/>
        <v>0.78939999999999999</v>
      </c>
      <c r="AA63" s="26">
        <v>-3.3845189595737999</v>
      </c>
      <c r="AB63" s="139">
        <f t="shared" si="5"/>
        <v>0.29390000000000005</v>
      </c>
      <c r="AC63" s="43">
        <v>81800</v>
      </c>
      <c r="AD63" s="139">
        <f t="shared" si="6"/>
        <v>0.61409999999999998</v>
      </c>
      <c r="AE63" s="26">
        <v>2.3170731707317072</v>
      </c>
      <c r="AF63" s="139">
        <f t="shared" si="7"/>
        <v>0.22800000000000001</v>
      </c>
      <c r="AG63" s="139">
        <f t="shared" si="8"/>
        <v>5.0599999999999996</v>
      </c>
      <c r="AH63" s="114">
        <f t="shared" si="9"/>
        <v>0.74</v>
      </c>
      <c r="AI63" s="261" t="s">
        <v>1377</v>
      </c>
      <c r="AJ63" s="234">
        <v>60</v>
      </c>
      <c r="AK63"/>
      <c r="AL63"/>
      <c r="AM63"/>
      <c r="AN63"/>
      <c r="AO63"/>
    </row>
    <row r="64" spans="2:43" s="111" customFormat="1" x14ac:dyDescent="0.25">
      <c r="B64" s="184" t="s">
        <v>1513</v>
      </c>
      <c r="C64" s="38" t="s">
        <v>1332</v>
      </c>
      <c r="D64" s="38" t="s">
        <v>443</v>
      </c>
      <c r="E64" s="13">
        <v>7</v>
      </c>
      <c r="F64" s="38" t="s">
        <v>444</v>
      </c>
      <c r="G64" s="38" t="s">
        <v>340</v>
      </c>
      <c r="H64" s="38" t="s">
        <v>808</v>
      </c>
      <c r="I64" s="38">
        <v>540266</v>
      </c>
      <c r="J64" s="38">
        <v>5454100</v>
      </c>
      <c r="K64" s="38" t="s">
        <v>234</v>
      </c>
      <c r="L64" s="72">
        <v>0.4562643696946061</v>
      </c>
      <c r="M64" s="81">
        <v>792</v>
      </c>
      <c r="N64" s="141">
        <v>1735.835740428545</v>
      </c>
      <c r="O64" s="105">
        <v>289</v>
      </c>
      <c r="P64" s="63">
        <v>2.74</v>
      </c>
      <c r="Q64" s="26">
        <v>18.685121107266436</v>
      </c>
      <c r="R64" s="137">
        <f t="shared" si="0"/>
        <v>0.52190000000000003</v>
      </c>
      <c r="S64" s="26">
        <v>24.3</v>
      </c>
      <c r="T64" s="137">
        <f t="shared" si="1"/>
        <v>0.55059999999999998</v>
      </c>
      <c r="U64" s="26">
        <v>43.560606060606062</v>
      </c>
      <c r="V64" s="139">
        <f t="shared" si="2"/>
        <v>0.78069999999999995</v>
      </c>
      <c r="W64" s="26">
        <v>7.0707070707070701</v>
      </c>
      <c r="X64" s="139">
        <f t="shared" si="3"/>
        <v>2.63E-2</v>
      </c>
      <c r="Y64" s="26">
        <v>15.728155339805824</v>
      </c>
      <c r="Z64" s="139">
        <f t="shared" si="4"/>
        <v>0.70609999999999995</v>
      </c>
      <c r="AA64" s="26">
        <v>-22.651933701657502</v>
      </c>
      <c r="AB64" s="139">
        <f t="shared" si="5"/>
        <v>0.82020000000000004</v>
      </c>
      <c r="AC64" s="43">
        <v>77900</v>
      </c>
      <c r="AD64" s="139">
        <f t="shared" si="6"/>
        <v>0.69740000000000002</v>
      </c>
      <c r="AE64" s="26">
        <v>24.571428571428573</v>
      </c>
      <c r="AF64" s="139">
        <f t="shared" si="7"/>
        <v>0.91220000000000001</v>
      </c>
      <c r="AG64" s="139">
        <f t="shared" si="8"/>
        <v>5.0153999999999996</v>
      </c>
      <c r="AH64" s="114">
        <f t="shared" si="9"/>
        <v>0.73560000000000003</v>
      </c>
      <c r="AI64" s="261" t="s">
        <v>1377</v>
      </c>
      <c r="AJ64" s="234">
        <v>61</v>
      </c>
      <c r="AK64"/>
      <c r="AL64"/>
      <c r="AM64"/>
      <c r="AN64"/>
      <c r="AO64"/>
    </row>
    <row r="65" spans="2:43" x14ac:dyDescent="0.25">
      <c r="B65" s="202" t="s">
        <v>1480</v>
      </c>
      <c r="C65" s="38" t="s">
        <v>1332</v>
      </c>
      <c r="D65" s="38" t="s">
        <v>448</v>
      </c>
      <c r="E65" s="13">
        <v>6</v>
      </c>
      <c r="F65" s="38" t="s">
        <v>449</v>
      </c>
      <c r="G65" s="38" t="s">
        <v>340</v>
      </c>
      <c r="H65" s="38" t="s">
        <v>450</v>
      </c>
      <c r="I65" s="38">
        <v>540140</v>
      </c>
      <c r="J65" s="38">
        <v>5408092</v>
      </c>
      <c r="K65" s="38" t="s">
        <v>132</v>
      </c>
      <c r="L65" s="72">
        <v>0.30849268598780466</v>
      </c>
      <c r="M65" s="81">
        <v>58</v>
      </c>
      <c r="N65" s="141">
        <v>188.01094040295288</v>
      </c>
      <c r="O65" s="105">
        <v>36</v>
      </c>
      <c r="P65" s="63">
        <v>1.61</v>
      </c>
      <c r="Q65" s="26">
        <v>0</v>
      </c>
      <c r="R65" s="137">
        <f t="shared" si="0"/>
        <v>0</v>
      </c>
      <c r="S65" s="26">
        <v>47.1</v>
      </c>
      <c r="T65" s="137">
        <f t="shared" si="1"/>
        <v>0.94269999999999998</v>
      </c>
      <c r="U65" s="26">
        <v>34.482758620689658</v>
      </c>
      <c r="V65" s="139">
        <f t="shared" si="2"/>
        <v>0.32450000000000001</v>
      </c>
      <c r="W65" s="26">
        <v>36.206896551724135</v>
      </c>
      <c r="X65" s="139">
        <f t="shared" si="3"/>
        <v>0.93420000000000003</v>
      </c>
      <c r="Y65" s="26">
        <v>0</v>
      </c>
      <c r="Z65" s="139">
        <f t="shared" si="4"/>
        <v>0</v>
      </c>
      <c r="AA65" s="26">
        <v>-30.994152046783601</v>
      </c>
      <c r="AB65" s="139">
        <f t="shared" si="5"/>
        <v>0.93859999999999999</v>
      </c>
      <c r="AC65" s="146">
        <v>43000</v>
      </c>
      <c r="AD65" s="139">
        <f t="shared" si="6"/>
        <v>0.94740000000000002</v>
      </c>
      <c r="AE65" s="26">
        <v>26.229508196721312</v>
      </c>
      <c r="AF65" s="139">
        <f t="shared" si="7"/>
        <v>0.9254</v>
      </c>
      <c r="AG65" s="139">
        <f t="shared" si="8"/>
        <v>5.0128000000000004</v>
      </c>
      <c r="AH65" s="114">
        <f t="shared" si="9"/>
        <v>0.73119999999999996</v>
      </c>
      <c r="AI65" s="261" t="s">
        <v>1377</v>
      </c>
      <c r="AJ65" s="234">
        <v>62</v>
      </c>
    </row>
    <row r="66" spans="2:43" x14ac:dyDescent="0.25">
      <c r="B66" s="184" t="s">
        <v>1518</v>
      </c>
      <c r="C66" s="38" t="s">
        <v>1332</v>
      </c>
      <c r="D66" s="38" t="s">
        <v>375</v>
      </c>
      <c r="E66" s="13">
        <v>5</v>
      </c>
      <c r="F66" s="38" t="s">
        <v>376</v>
      </c>
      <c r="G66" s="38" t="s">
        <v>340</v>
      </c>
      <c r="H66" s="38" t="s">
        <v>592</v>
      </c>
      <c r="I66" s="38">
        <v>540180</v>
      </c>
      <c r="J66" s="38">
        <v>5424844</v>
      </c>
      <c r="K66" s="38" t="s">
        <v>170</v>
      </c>
      <c r="L66" s="72">
        <v>1.1243946776478473</v>
      </c>
      <c r="M66" s="81">
        <v>195</v>
      </c>
      <c r="N66" s="141">
        <v>173.42664802356231</v>
      </c>
      <c r="O66" s="105">
        <v>66</v>
      </c>
      <c r="P66" s="63">
        <v>2.95</v>
      </c>
      <c r="Q66" s="26">
        <v>13.636363636363635</v>
      </c>
      <c r="R66" s="137">
        <f t="shared" si="0"/>
        <v>0.31569999999999998</v>
      </c>
      <c r="S66" s="26">
        <v>15.4</v>
      </c>
      <c r="T66" s="137">
        <f t="shared" si="1"/>
        <v>0.21579999999999999</v>
      </c>
      <c r="U66" s="26">
        <v>37.435897435897438</v>
      </c>
      <c r="V66" s="139">
        <f t="shared" si="2"/>
        <v>0.45169999999999999</v>
      </c>
      <c r="W66" s="26">
        <v>29.743589743589745</v>
      </c>
      <c r="X66" s="139">
        <f t="shared" si="3"/>
        <v>0.79379999999999995</v>
      </c>
      <c r="Y66" s="26">
        <v>12.837837837837837</v>
      </c>
      <c r="Z66" s="139">
        <f t="shared" si="4"/>
        <v>0.55700000000000005</v>
      </c>
      <c r="AA66" s="26">
        <v>-39.118457300275502</v>
      </c>
      <c r="AB66" s="139">
        <f t="shared" si="5"/>
        <v>0.99129999999999996</v>
      </c>
      <c r="AC66" s="43">
        <v>78000</v>
      </c>
      <c r="AD66" s="139">
        <f t="shared" si="6"/>
        <v>0.68859999999999999</v>
      </c>
      <c r="AE66" s="26">
        <v>33.673469387755098</v>
      </c>
      <c r="AF66" s="139">
        <f t="shared" si="7"/>
        <v>0.96919999999999995</v>
      </c>
      <c r="AG66" s="139">
        <f t="shared" si="8"/>
        <v>4.9830999999999994</v>
      </c>
      <c r="AH66" s="114">
        <f t="shared" si="9"/>
        <v>0.7268</v>
      </c>
      <c r="AI66" s="261" t="s">
        <v>1377</v>
      </c>
      <c r="AJ66" s="234">
        <v>63</v>
      </c>
    </row>
    <row r="67" spans="2:43" x14ac:dyDescent="0.25">
      <c r="B67" s="184" t="s">
        <v>1483</v>
      </c>
      <c r="C67" s="38" t="s">
        <v>1332</v>
      </c>
      <c r="D67" s="38" t="s">
        <v>904</v>
      </c>
      <c r="E67" s="13">
        <v>1</v>
      </c>
      <c r="F67" s="38" t="s">
        <v>353</v>
      </c>
      <c r="G67" s="38" t="s">
        <v>340</v>
      </c>
      <c r="H67" s="38" t="s">
        <v>905</v>
      </c>
      <c r="I67" s="38">
        <v>540143</v>
      </c>
      <c r="J67" s="38">
        <v>5463052</v>
      </c>
      <c r="K67" s="38" t="s">
        <v>263</v>
      </c>
      <c r="L67" s="72">
        <v>0.31557095600486057</v>
      </c>
      <c r="M67" s="81">
        <v>639</v>
      </c>
      <c r="N67" s="141">
        <v>2024.9011762354892</v>
      </c>
      <c r="O67" s="105">
        <v>205</v>
      </c>
      <c r="P67" s="63">
        <v>3.12</v>
      </c>
      <c r="Q67" s="26">
        <v>15.609756097560975</v>
      </c>
      <c r="R67" s="137">
        <f t="shared" ref="R67:R130" si="10">_xlfn.PERCENTRANK.INC(Q$3:Q$231,Q67,4)</f>
        <v>0.40350000000000003</v>
      </c>
      <c r="S67" s="26">
        <v>34.700000000000003</v>
      </c>
      <c r="T67" s="137">
        <f t="shared" ref="T67:T130" si="11">_xlfn.PERCENTRANK.INC(S$3:S$231,S67,4)</f>
        <v>0.83250000000000002</v>
      </c>
      <c r="U67" s="26">
        <v>40.375586854460096</v>
      </c>
      <c r="V67" s="139">
        <f t="shared" ref="V67:V130" si="12">_xlfn.PERCENTRANK.INC(U$3:U$231,U67,4)</f>
        <v>0.64910000000000001</v>
      </c>
      <c r="W67" s="26">
        <v>36.15023474178404</v>
      </c>
      <c r="X67" s="139">
        <f t="shared" ref="X67:X130" si="13">_xlfn.PERCENTRANK.INC(W$3:W$231,W67,4)</f>
        <v>0.92979999999999996</v>
      </c>
      <c r="Y67" s="26">
        <v>7.9710144927536222</v>
      </c>
      <c r="Z67" s="139">
        <f t="shared" ref="Z67:Z130" si="14">_xlfn.PERCENTRANK.INC(Y$3:Y$231,Y67,4)</f>
        <v>0.28070000000000001</v>
      </c>
      <c r="AA67" s="26">
        <v>-31.393568147013799</v>
      </c>
      <c r="AB67" s="139">
        <f t="shared" ref="AB67:AB130" si="15">1-(_xlfn.PERCENTRANK.INC(AA$3:AA$231,AA67,4))</f>
        <v>0.94740000000000002</v>
      </c>
      <c r="AC67" s="43">
        <v>117600</v>
      </c>
      <c r="AD67" s="139">
        <f t="shared" ref="AD67:AD130" si="16">1-(_xlfn.PERCENTRANK.INC(AC$3:AC$231,AC67,4))</f>
        <v>0.25880000000000003</v>
      </c>
      <c r="AE67" s="26">
        <v>9.375</v>
      </c>
      <c r="AF67" s="139">
        <f t="shared" ref="AF67:AF130" si="17">_xlfn.PERCENTRANK.INC(AE$3:AE$231,AE67,4)</f>
        <v>0.64910000000000001</v>
      </c>
      <c r="AG67" s="139">
        <f t="shared" ref="AG67:AG130" si="18">AF67+AD67+AB67+Z67+X67+V67+T67+R67</f>
        <v>4.9508999999999999</v>
      </c>
      <c r="AH67" s="114">
        <f t="shared" si="9"/>
        <v>0.72240000000000004</v>
      </c>
      <c r="AI67" s="261" t="s">
        <v>1377</v>
      </c>
      <c r="AJ67" s="234">
        <v>64</v>
      </c>
    </row>
    <row r="68" spans="2:43" x14ac:dyDescent="0.25">
      <c r="B68" s="184" t="s">
        <v>1448</v>
      </c>
      <c r="C68" s="38" t="s">
        <v>1332</v>
      </c>
      <c r="D68" s="38" t="s">
        <v>675</v>
      </c>
      <c r="E68" s="13">
        <v>2</v>
      </c>
      <c r="F68" s="38" t="s">
        <v>676</v>
      </c>
      <c r="G68" s="38" t="s">
        <v>340</v>
      </c>
      <c r="H68" s="38" t="s">
        <v>677</v>
      </c>
      <c r="I68" s="38">
        <v>540089</v>
      </c>
      <c r="J68" s="38">
        <v>5434516</v>
      </c>
      <c r="K68" s="38" t="s">
        <v>194</v>
      </c>
      <c r="L68" s="72">
        <v>0.6011200004226378</v>
      </c>
      <c r="M68" s="81">
        <v>1527</v>
      </c>
      <c r="N68" s="141">
        <v>2540.2581829358378</v>
      </c>
      <c r="O68" s="105">
        <v>555</v>
      </c>
      <c r="P68" s="63">
        <v>2.75</v>
      </c>
      <c r="Q68" s="26">
        <v>23.603603603603602</v>
      </c>
      <c r="R68" s="137">
        <f t="shared" si="10"/>
        <v>0.68420000000000003</v>
      </c>
      <c r="S68" s="26">
        <v>19.899999999999999</v>
      </c>
      <c r="T68" s="137">
        <f t="shared" si="11"/>
        <v>0.36559999999999998</v>
      </c>
      <c r="U68" s="26">
        <v>38.899803536345779</v>
      </c>
      <c r="V68" s="139">
        <f t="shared" si="12"/>
        <v>0.59209999999999996</v>
      </c>
      <c r="W68" s="26">
        <v>25.147347740667975</v>
      </c>
      <c r="X68" s="139">
        <f t="shared" si="13"/>
        <v>0.70169999999999999</v>
      </c>
      <c r="Y68" s="26">
        <v>12.075848303393213</v>
      </c>
      <c r="Z68" s="139">
        <f t="shared" si="14"/>
        <v>0.50429999999999997</v>
      </c>
      <c r="AA68" s="26">
        <v>-9.0192644483362496</v>
      </c>
      <c r="AB68" s="139">
        <f t="shared" si="15"/>
        <v>0.52200000000000002</v>
      </c>
      <c r="AC68" s="43">
        <v>64400</v>
      </c>
      <c r="AD68" s="139">
        <f t="shared" si="16"/>
        <v>0.84650000000000003</v>
      </c>
      <c r="AE68" s="26">
        <v>9.9678456591639879</v>
      </c>
      <c r="AF68" s="139">
        <f t="shared" si="17"/>
        <v>0.69730000000000003</v>
      </c>
      <c r="AG68" s="139">
        <f t="shared" si="18"/>
        <v>4.9136999999999995</v>
      </c>
      <c r="AH68" s="114">
        <f t="shared" ref="AH68:AH131" si="19">_xlfn.PERCENTRANK.INC(AG$4:AG$286,AG68,4)</f>
        <v>0.71799999999999997</v>
      </c>
      <c r="AI68" s="261" t="s">
        <v>1377</v>
      </c>
      <c r="AJ68" s="234">
        <v>65</v>
      </c>
    </row>
    <row r="69" spans="2:43" x14ac:dyDescent="0.25">
      <c r="B69" s="187" t="s">
        <v>1617</v>
      </c>
      <c r="C69" s="53" t="s">
        <v>1332</v>
      </c>
      <c r="D69" s="53" t="s">
        <v>410</v>
      </c>
      <c r="E69" s="54">
        <v>11</v>
      </c>
      <c r="F69" s="53" t="s">
        <v>411</v>
      </c>
      <c r="G69" s="53" t="s">
        <v>340</v>
      </c>
      <c r="H69" s="53" t="s">
        <v>1357</v>
      </c>
      <c r="I69" s="53">
        <v>540084</v>
      </c>
      <c r="J69" s="53">
        <v>5487892</v>
      </c>
      <c r="K69" s="53" t="s">
        <v>1359</v>
      </c>
      <c r="L69" s="74">
        <v>0.14280095268853193</v>
      </c>
      <c r="M69" s="83">
        <v>560</v>
      </c>
      <c r="N69" s="142">
        <v>3921.5424649262336</v>
      </c>
      <c r="O69" s="106">
        <v>213</v>
      </c>
      <c r="P69" s="65">
        <v>2.61</v>
      </c>
      <c r="Q69" s="55">
        <v>18.779342723004692</v>
      </c>
      <c r="R69" s="135">
        <f t="shared" si="10"/>
        <v>0.53069999999999995</v>
      </c>
      <c r="S69" s="55">
        <v>25.6</v>
      </c>
      <c r="T69" s="135">
        <f t="shared" si="11"/>
        <v>0.61229999999999996</v>
      </c>
      <c r="U69" s="55">
        <v>48.75</v>
      </c>
      <c r="V69" s="135">
        <f t="shared" si="12"/>
        <v>0.89910000000000001</v>
      </c>
      <c r="W69" s="55">
        <v>30.411449016100178</v>
      </c>
      <c r="X69" s="135">
        <f t="shared" si="13"/>
        <v>0.82010000000000005</v>
      </c>
      <c r="Y69" s="55">
        <v>5.9659090909090908</v>
      </c>
      <c r="Z69" s="135">
        <f t="shared" si="14"/>
        <v>0.1842</v>
      </c>
      <c r="AA69" s="55">
        <v>-14.657210401891252</v>
      </c>
      <c r="AB69" s="135">
        <f t="shared" si="15"/>
        <v>0.67110000000000003</v>
      </c>
      <c r="AC69" s="56">
        <v>53400</v>
      </c>
      <c r="AD69" s="135">
        <f t="shared" si="16"/>
        <v>0.90790000000000004</v>
      </c>
      <c r="AE69" s="55">
        <v>2.4489795918367347</v>
      </c>
      <c r="AF69" s="135">
        <f t="shared" si="17"/>
        <v>0.25430000000000003</v>
      </c>
      <c r="AG69" s="139">
        <f t="shared" si="18"/>
        <v>4.8796999999999997</v>
      </c>
      <c r="AH69" s="114">
        <f t="shared" si="19"/>
        <v>0.71360000000000001</v>
      </c>
      <c r="AI69" s="261" t="s">
        <v>1377</v>
      </c>
      <c r="AJ69" s="234">
        <v>66</v>
      </c>
    </row>
    <row r="70" spans="2:43" x14ac:dyDescent="0.25">
      <c r="B70" s="184" t="s">
        <v>1545</v>
      </c>
      <c r="C70" s="38" t="s">
        <v>1332</v>
      </c>
      <c r="D70" s="38" t="s">
        <v>365</v>
      </c>
      <c r="E70" s="13">
        <v>4</v>
      </c>
      <c r="F70" s="38" t="s">
        <v>366</v>
      </c>
      <c r="G70" s="38" t="s">
        <v>340</v>
      </c>
      <c r="H70" s="38" t="s">
        <v>838</v>
      </c>
      <c r="I70" s="38">
        <v>540280</v>
      </c>
      <c r="J70" s="38">
        <v>5456404</v>
      </c>
      <c r="K70" s="38" t="s">
        <v>243</v>
      </c>
      <c r="L70" s="72">
        <v>1.3983466896374823</v>
      </c>
      <c r="M70" s="81">
        <v>1009</v>
      </c>
      <c r="N70" s="141">
        <v>721.56640944427068</v>
      </c>
      <c r="O70" s="105">
        <v>476</v>
      </c>
      <c r="P70" s="63">
        <v>2.08</v>
      </c>
      <c r="Q70" s="26">
        <v>30.672268907563026</v>
      </c>
      <c r="R70" s="137">
        <f t="shared" si="10"/>
        <v>0.84640000000000004</v>
      </c>
      <c r="S70" s="26">
        <v>21.7</v>
      </c>
      <c r="T70" s="137">
        <f t="shared" si="11"/>
        <v>0.4405</v>
      </c>
      <c r="U70" s="26">
        <v>36.273538156590682</v>
      </c>
      <c r="V70" s="139">
        <f t="shared" si="12"/>
        <v>0.3947</v>
      </c>
      <c r="W70" s="26">
        <v>30.232558139534881</v>
      </c>
      <c r="X70" s="139">
        <f t="shared" si="13"/>
        <v>0.81140000000000001</v>
      </c>
      <c r="Y70" s="26">
        <v>13.642564802182811</v>
      </c>
      <c r="Z70" s="139">
        <f t="shared" si="14"/>
        <v>0.61839999999999995</v>
      </c>
      <c r="AA70" s="26">
        <v>-20.438472418670401</v>
      </c>
      <c r="AB70" s="139">
        <f t="shared" si="15"/>
        <v>0.78510000000000002</v>
      </c>
      <c r="AC70" s="43">
        <v>68000</v>
      </c>
      <c r="AD70" s="139">
        <f t="shared" si="16"/>
        <v>0.79830000000000001</v>
      </c>
      <c r="AE70" s="26">
        <v>0.92081031307550654</v>
      </c>
      <c r="AF70" s="139">
        <f t="shared" si="17"/>
        <v>0.13589999999999999</v>
      </c>
      <c r="AG70" s="139">
        <f t="shared" si="18"/>
        <v>4.8307000000000002</v>
      </c>
      <c r="AH70" s="114">
        <f t="shared" si="19"/>
        <v>0.70920000000000005</v>
      </c>
      <c r="AI70" s="261" t="s">
        <v>1377</v>
      </c>
      <c r="AJ70" s="234">
        <v>67</v>
      </c>
    </row>
    <row r="71" spans="2:43" x14ac:dyDescent="0.25">
      <c r="B71" s="184" t="s">
        <v>1424</v>
      </c>
      <c r="C71" s="38" t="s">
        <v>1332</v>
      </c>
      <c r="D71" s="38" t="s">
        <v>400</v>
      </c>
      <c r="E71" s="13">
        <v>8</v>
      </c>
      <c r="F71" s="38" t="s">
        <v>401</v>
      </c>
      <c r="G71" s="38" t="s">
        <v>340</v>
      </c>
      <c r="H71" s="38" t="s">
        <v>402</v>
      </c>
      <c r="I71" s="38">
        <v>540240</v>
      </c>
      <c r="J71" s="38">
        <v>5404924</v>
      </c>
      <c r="K71" s="38" t="s">
        <v>122</v>
      </c>
      <c r="L71" s="72">
        <v>0.30455001998465342</v>
      </c>
      <c r="M71" s="81">
        <v>254</v>
      </c>
      <c r="N71" s="141">
        <v>834.01734799688836</v>
      </c>
      <c r="O71" s="105">
        <v>93</v>
      </c>
      <c r="P71" s="63">
        <v>2.73</v>
      </c>
      <c r="Q71" s="26">
        <v>22.58064516129032</v>
      </c>
      <c r="R71" s="137">
        <f t="shared" si="10"/>
        <v>0.64910000000000001</v>
      </c>
      <c r="S71" s="26">
        <v>40.700000000000003</v>
      </c>
      <c r="T71" s="137">
        <f t="shared" si="11"/>
        <v>0.88539999999999996</v>
      </c>
      <c r="U71" s="26">
        <v>26.377952755905511</v>
      </c>
      <c r="V71" s="139">
        <f t="shared" si="12"/>
        <v>0.1008</v>
      </c>
      <c r="W71" s="26">
        <v>20.866141732283463</v>
      </c>
      <c r="X71" s="139">
        <f t="shared" si="13"/>
        <v>0.53500000000000003</v>
      </c>
      <c r="Y71" s="26">
        <v>11.518324607329843</v>
      </c>
      <c r="Z71" s="139">
        <f t="shared" si="14"/>
        <v>0.47799999999999998</v>
      </c>
      <c r="AA71" s="26">
        <v>-30.689655172413801</v>
      </c>
      <c r="AB71" s="139">
        <f t="shared" si="15"/>
        <v>0.93430000000000002</v>
      </c>
      <c r="AC71" s="43">
        <v>66000</v>
      </c>
      <c r="AD71" s="139">
        <f t="shared" si="16"/>
        <v>0.82899999999999996</v>
      </c>
      <c r="AE71" s="26">
        <v>4.8</v>
      </c>
      <c r="AF71" s="139">
        <f t="shared" si="17"/>
        <v>0.41220000000000001</v>
      </c>
      <c r="AG71" s="139">
        <f t="shared" si="18"/>
        <v>4.8238000000000003</v>
      </c>
      <c r="AH71" s="114">
        <f t="shared" si="19"/>
        <v>0.70479999999999998</v>
      </c>
      <c r="AI71" s="261" t="s">
        <v>1377</v>
      </c>
      <c r="AJ71" s="234">
        <v>68</v>
      </c>
    </row>
    <row r="72" spans="2:43" x14ac:dyDescent="0.25">
      <c r="B72" s="184" t="s">
        <v>1195</v>
      </c>
      <c r="C72" s="38" t="s">
        <v>1332</v>
      </c>
      <c r="D72" s="38" t="s">
        <v>692</v>
      </c>
      <c r="E72" s="13">
        <v>2</v>
      </c>
      <c r="F72" s="38" t="s">
        <v>693</v>
      </c>
      <c r="G72" s="38" t="s">
        <v>340</v>
      </c>
      <c r="H72" s="38" t="s">
        <v>793</v>
      </c>
      <c r="I72" s="38">
        <v>540248</v>
      </c>
      <c r="J72" s="38">
        <v>5452180</v>
      </c>
      <c r="K72" s="38" t="s">
        <v>229</v>
      </c>
      <c r="L72" s="72">
        <v>0.58435746946589717</v>
      </c>
      <c r="M72" s="81">
        <v>793</v>
      </c>
      <c r="N72" s="141">
        <v>1357.046057312833</v>
      </c>
      <c r="O72" s="105">
        <v>384</v>
      </c>
      <c r="P72" s="63">
        <v>2.0699999999999998</v>
      </c>
      <c r="Q72" s="26">
        <v>23.177083333333336</v>
      </c>
      <c r="R72" s="137">
        <f t="shared" si="10"/>
        <v>0.66659999999999997</v>
      </c>
      <c r="S72" s="26">
        <v>25.5</v>
      </c>
      <c r="T72" s="137">
        <f t="shared" si="11"/>
        <v>0.60350000000000004</v>
      </c>
      <c r="U72" s="26">
        <v>38.587641866330394</v>
      </c>
      <c r="V72" s="139">
        <f t="shared" si="12"/>
        <v>0.56569999999999998</v>
      </c>
      <c r="W72" s="26">
        <v>16.141235813366961</v>
      </c>
      <c r="X72" s="139">
        <f t="shared" si="13"/>
        <v>0.31569999999999998</v>
      </c>
      <c r="Y72" s="26">
        <v>13.975155279503104</v>
      </c>
      <c r="Z72" s="139">
        <f t="shared" si="14"/>
        <v>0.63590000000000002</v>
      </c>
      <c r="AA72" s="26">
        <v>-10.537190082644599</v>
      </c>
      <c r="AB72" s="139">
        <f t="shared" si="15"/>
        <v>0.55269999999999997</v>
      </c>
      <c r="AC72" s="43">
        <v>76200</v>
      </c>
      <c r="AD72" s="139">
        <f t="shared" si="16"/>
        <v>0.71060000000000001</v>
      </c>
      <c r="AE72" s="26">
        <v>13.034188034188036</v>
      </c>
      <c r="AF72" s="139">
        <f t="shared" si="17"/>
        <v>0.75429999999999997</v>
      </c>
      <c r="AG72" s="139">
        <f t="shared" si="18"/>
        <v>4.8049999999999997</v>
      </c>
      <c r="AH72" s="114">
        <f t="shared" si="19"/>
        <v>0.70040000000000002</v>
      </c>
      <c r="AI72" s="261" t="s">
        <v>1377</v>
      </c>
      <c r="AJ72" s="234">
        <v>69</v>
      </c>
    </row>
    <row r="73" spans="2:43" x14ac:dyDescent="0.25">
      <c r="B73" s="184" t="s">
        <v>1524</v>
      </c>
      <c r="C73" s="38" t="s">
        <v>1332</v>
      </c>
      <c r="D73" s="38" t="s">
        <v>557</v>
      </c>
      <c r="E73" s="13">
        <v>7</v>
      </c>
      <c r="F73" s="38" t="s">
        <v>558</v>
      </c>
      <c r="G73" s="38" t="s">
        <v>340</v>
      </c>
      <c r="H73" s="38" t="s">
        <v>672</v>
      </c>
      <c r="I73" s="38">
        <v>540192</v>
      </c>
      <c r="J73" s="38">
        <v>5434492</v>
      </c>
      <c r="K73" s="38" t="s">
        <v>193</v>
      </c>
      <c r="L73" s="72">
        <v>0.25850411731225875</v>
      </c>
      <c r="M73" s="81">
        <v>202</v>
      </c>
      <c r="N73" s="141">
        <v>781.41888841172738</v>
      </c>
      <c r="O73" s="105">
        <v>90</v>
      </c>
      <c r="P73" s="63">
        <v>2.2400000000000002</v>
      </c>
      <c r="Q73" s="26">
        <v>6.666666666666667</v>
      </c>
      <c r="R73" s="137">
        <f t="shared" si="10"/>
        <v>7.8899999999999998E-2</v>
      </c>
      <c r="S73" s="26">
        <v>41.7</v>
      </c>
      <c r="T73" s="137">
        <f t="shared" si="11"/>
        <v>0.89859999999999995</v>
      </c>
      <c r="U73" s="26">
        <v>48.019801980198018</v>
      </c>
      <c r="V73" s="139">
        <f t="shared" si="12"/>
        <v>0.87709999999999999</v>
      </c>
      <c r="W73" s="26">
        <v>33.168316831683171</v>
      </c>
      <c r="X73" s="139">
        <f t="shared" si="13"/>
        <v>0.87280000000000002</v>
      </c>
      <c r="Y73" s="26">
        <v>10.191082802547772</v>
      </c>
      <c r="Z73" s="139">
        <f t="shared" si="14"/>
        <v>0.39029999999999998</v>
      </c>
      <c r="AA73" s="26">
        <v>-6.0344827586206904</v>
      </c>
      <c r="AB73" s="139">
        <f t="shared" si="15"/>
        <v>0.41669999999999996</v>
      </c>
      <c r="AC73" s="43">
        <v>83600</v>
      </c>
      <c r="AD73" s="139">
        <f t="shared" si="16"/>
        <v>0.58339999999999992</v>
      </c>
      <c r="AE73" s="26">
        <v>9.6153846153846168</v>
      </c>
      <c r="AF73" s="139">
        <f t="shared" si="17"/>
        <v>0.68420000000000003</v>
      </c>
      <c r="AG73" s="139">
        <f t="shared" si="18"/>
        <v>4.8019999999999996</v>
      </c>
      <c r="AH73" s="114">
        <f t="shared" si="19"/>
        <v>0.69599999999999995</v>
      </c>
      <c r="AI73" s="261" t="s">
        <v>1377</v>
      </c>
      <c r="AJ73" s="234">
        <v>70</v>
      </c>
    </row>
    <row r="74" spans="2:43" x14ac:dyDescent="0.25">
      <c r="B74" s="184" t="s">
        <v>1249</v>
      </c>
      <c r="C74" s="38" t="s">
        <v>1332</v>
      </c>
      <c r="D74" s="38" t="s">
        <v>511</v>
      </c>
      <c r="E74" s="13">
        <v>2</v>
      </c>
      <c r="F74" s="38" t="s">
        <v>512</v>
      </c>
      <c r="G74" s="38" t="s">
        <v>340</v>
      </c>
      <c r="H74" s="38" t="s">
        <v>1067</v>
      </c>
      <c r="I74" s="38">
        <v>540231</v>
      </c>
      <c r="J74" s="38">
        <v>5484940</v>
      </c>
      <c r="K74" s="38" t="s">
        <v>315</v>
      </c>
      <c r="L74" s="72">
        <v>0.83257621426234407</v>
      </c>
      <c r="M74" s="81">
        <v>1200</v>
      </c>
      <c r="N74" s="141">
        <v>1441.3094914838402</v>
      </c>
      <c r="O74" s="105">
        <v>436</v>
      </c>
      <c r="P74" s="63">
        <v>2.75</v>
      </c>
      <c r="Q74" s="26">
        <v>37.844036697247709</v>
      </c>
      <c r="R74" s="137">
        <f t="shared" si="10"/>
        <v>0.9254</v>
      </c>
      <c r="S74" s="26">
        <v>15.9</v>
      </c>
      <c r="T74" s="137">
        <f t="shared" si="11"/>
        <v>0.22900000000000001</v>
      </c>
      <c r="U74" s="26">
        <v>37.833333333333336</v>
      </c>
      <c r="V74" s="139">
        <f t="shared" si="12"/>
        <v>0.50429999999999997</v>
      </c>
      <c r="W74" s="26">
        <v>21.083333333333336</v>
      </c>
      <c r="X74" s="139">
        <f t="shared" si="13"/>
        <v>0.55259999999999998</v>
      </c>
      <c r="Y74" s="26">
        <v>31.287605294825511</v>
      </c>
      <c r="Z74" s="139">
        <f t="shared" si="14"/>
        <v>0.97360000000000002</v>
      </c>
      <c r="AA74" s="26">
        <v>2.12314225053079</v>
      </c>
      <c r="AB74" s="139">
        <f t="shared" si="15"/>
        <v>0.13160000000000005</v>
      </c>
      <c r="AC74" s="43">
        <v>81100</v>
      </c>
      <c r="AD74" s="139">
        <f t="shared" si="16"/>
        <v>0.62719999999999998</v>
      </c>
      <c r="AE74" s="26">
        <v>18.731988472622479</v>
      </c>
      <c r="AF74" s="139">
        <f t="shared" si="17"/>
        <v>0.83330000000000004</v>
      </c>
      <c r="AG74" s="139">
        <f t="shared" si="18"/>
        <v>4.7770000000000001</v>
      </c>
      <c r="AH74" s="114">
        <f t="shared" si="19"/>
        <v>0.69159999999999999</v>
      </c>
      <c r="AI74" s="261" t="s">
        <v>1377</v>
      </c>
      <c r="AJ74" s="234">
        <v>71</v>
      </c>
    </row>
    <row r="75" spans="2:43" x14ac:dyDescent="0.25">
      <c r="B75" s="184" t="s">
        <v>1551</v>
      </c>
      <c r="C75" s="38" t="s">
        <v>1332</v>
      </c>
      <c r="D75" s="38" t="s">
        <v>498</v>
      </c>
      <c r="E75" s="13">
        <v>8</v>
      </c>
      <c r="F75" s="38" t="s">
        <v>499</v>
      </c>
      <c r="G75" s="38" t="s">
        <v>340</v>
      </c>
      <c r="H75" s="38" t="s">
        <v>974</v>
      </c>
      <c r="I75" s="38">
        <v>540276</v>
      </c>
      <c r="J75" s="38">
        <v>5470084</v>
      </c>
      <c r="K75" s="38" t="s">
        <v>284</v>
      </c>
      <c r="L75" s="72">
        <v>0.96080804981222823</v>
      </c>
      <c r="M75" s="81">
        <v>2035</v>
      </c>
      <c r="N75" s="141">
        <v>2118.008899277751</v>
      </c>
      <c r="O75" s="105">
        <v>662</v>
      </c>
      <c r="P75" s="63">
        <v>2.78</v>
      </c>
      <c r="Q75" s="26">
        <v>25.830815709969791</v>
      </c>
      <c r="R75" s="137">
        <f t="shared" si="10"/>
        <v>0.76749999999999996</v>
      </c>
      <c r="S75" s="26">
        <v>32</v>
      </c>
      <c r="T75" s="137">
        <f t="shared" si="11"/>
        <v>0.78410000000000002</v>
      </c>
      <c r="U75" s="26">
        <v>46.732186732186733</v>
      </c>
      <c r="V75" s="139">
        <f t="shared" si="12"/>
        <v>0.85960000000000003</v>
      </c>
      <c r="W75" s="26">
        <v>26.822633297062026</v>
      </c>
      <c r="X75" s="139">
        <f t="shared" si="13"/>
        <v>0.74119999999999997</v>
      </c>
      <c r="Y75" s="26">
        <v>15.235690235690235</v>
      </c>
      <c r="Z75" s="139">
        <f t="shared" si="14"/>
        <v>0.67979999999999996</v>
      </c>
      <c r="AA75" s="26">
        <v>-6.7099567099567103</v>
      </c>
      <c r="AB75" s="139">
        <f t="shared" si="15"/>
        <v>0.43859999999999999</v>
      </c>
      <c r="AC75" s="43">
        <v>135600</v>
      </c>
      <c r="AD75" s="139">
        <f t="shared" si="16"/>
        <v>0.18430000000000002</v>
      </c>
      <c r="AE75" s="26">
        <v>3.0270270270270272</v>
      </c>
      <c r="AF75" s="139">
        <f t="shared" si="17"/>
        <v>0.31140000000000001</v>
      </c>
      <c r="AG75" s="139">
        <f t="shared" si="18"/>
        <v>4.7664999999999997</v>
      </c>
      <c r="AH75" s="114">
        <f t="shared" si="19"/>
        <v>0.68720000000000003</v>
      </c>
      <c r="AI75" s="261" t="s">
        <v>1377</v>
      </c>
      <c r="AJ75" s="234">
        <v>72</v>
      </c>
    </row>
    <row r="76" spans="2:43" x14ac:dyDescent="0.25">
      <c r="B76" s="184" t="s">
        <v>1599</v>
      </c>
      <c r="C76" s="38" t="s">
        <v>1332</v>
      </c>
      <c r="D76" s="38" t="s">
        <v>557</v>
      </c>
      <c r="E76" s="13">
        <v>7</v>
      </c>
      <c r="F76" s="38" t="s">
        <v>558</v>
      </c>
      <c r="G76" s="38" t="s">
        <v>340</v>
      </c>
      <c r="H76" s="38" t="s">
        <v>889</v>
      </c>
      <c r="I76" s="38">
        <v>540194</v>
      </c>
      <c r="J76" s="38">
        <v>5462284</v>
      </c>
      <c r="K76" s="38" t="s">
        <v>258</v>
      </c>
      <c r="L76" s="72">
        <v>0.82648441272863904</v>
      </c>
      <c r="M76" s="81">
        <v>1520</v>
      </c>
      <c r="N76" s="141">
        <v>1839.1151443276692</v>
      </c>
      <c r="O76" s="105">
        <v>535</v>
      </c>
      <c r="P76" s="63">
        <v>2.83</v>
      </c>
      <c r="Q76" s="26">
        <v>18.317757009345794</v>
      </c>
      <c r="R76" s="137">
        <f t="shared" si="10"/>
        <v>0.50429999999999997</v>
      </c>
      <c r="S76" s="26">
        <v>24.9</v>
      </c>
      <c r="T76" s="137">
        <f t="shared" si="11"/>
        <v>0.57699999999999996</v>
      </c>
      <c r="U76" s="26">
        <v>36.05263157894737</v>
      </c>
      <c r="V76" s="139">
        <f t="shared" si="12"/>
        <v>0.39029999999999998</v>
      </c>
      <c r="W76" s="26">
        <v>32.430647291941881</v>
      </c>
      <c r="X76" s="139">
        <f t="shared" si="13"/>
        <v>0.85519999999999996</v>
      </c>
      <c r="Y76" s="26">
        <v>15.343915343915343</v>
      </c>
      <c r="Z76" s="139">
        <f t="shared" si="14"/>
        <v>0.6885</v>
      </c>
      <c r="AA76" s="26">
        <v>-10.639730639730599</v>
      </c>
      <c r="AB76" s="139">
        <f t="shared" si="15"/>
        <v>0.56580000000000008</v>
      </c>
      <c r="AC76" s="43">
        <v>83300</v>
      </c>
      <c r="AD76" s="139">
        <f t="shared" si="16"/>
        <v>0.59220000000000006</v>
      </c>
      <c r="AE76" s="26">
        <v>8.3993660855784462</v>
      </c>
      <c r="AF76" s="139">
        <f t="shared" si="17"/>
        <v>0.5877</v>
      </c>
      <c r="AG76" s="139">
        <f t="shared" si="18"/>
        <v>4.7610000000000001</v>
      </c>
      <c r="AH76" s="114">
        <f t="shared" si="19"/>
        <v>0.68279999999999996</v>
      </c>
      <c r="AI76" s="261" t="s">
        <v>1377</v>
      </c>
      <c r="AJ76" s="234">
        <v>73</v>
      </c>
    </row>
    <row r="77" spans="2:43" x14ac:dyDescent="0.25">
      <c r="B77" s="184" t="s">
        <v>1446</v>
      </c>
      <c r="C77" s="38" t="s">
        <v>1332</v>
      </c>
      <c r="D77" s="38" t="s">
        <v>420</v>
      </c>
      <c r="E77" s="13">
        <v>3</v>
      </c>
      <c r="F77" s="38" t="s">
        <v>421</v>
      </c>
      <c r="G77" s="38" t="s">
        <v>340</v>
      </c>
      <c r="H77" s="38" t="s">
        <v>929</v>
      </c>
      <c r="I77" s="38">
        <v>540082</v>
      </c>
      <c r="J77" s="38">
        <v>5465356</v>
      </c>
      <c r="K77" s="38" t="s">
        <v>271</v>
      </c>
      <c r="L77" s="72">
        <v>0.29181647834201641</v>
      </c>
      <c r="M77" s="81">
        <v>338</v>
      </c>
      <c r="N77" s="141">
        <v>1158.2622130195655</v>
      </c>
      <c r="O77" s="105">
        <v>131</v>
      </c>
      <c r="P77" s="63">
        <v>2.58</v>
      </c>
      <c r="Q77" s="26">
        <v>18.320610687022899</v>
      </c>
      <c r="R77" s="137">
        <f t="shared" si="10"/>
        <v>0.50870000000000004</v>
      </c>
      <c r="S77" s="26">
        <v>41.2</v>
      </c>
      <c r="T77" s="137">
        <f t="shared" si="11"/>
        <v>0.88980000000000004</v>
      </c>
      <c r="U77" s="26">
        <v>48.816568047337277</v>
      </c>
      <c r="V77" s="139">
        <f t="shared" si="12"/>
        <v>0.90349999999999997</v>
      </c>
      <c r="W77" s="26">
        <v>36.094674556213022</v>
      </c>
      <c r="X77" s="139">
        <f t="shared" si="13"/>
        <v>0.9254</v>
      </c>
      <c r="Y77" s="26">
        <v>1.7921146953405016</v>
      </c>
      <c r="Z77" s="139">
        <f t="shared" si="14"/>
        <v>2.63E-2</v>
      </c>
      <c r="AA77" s="26">
        <v>-19.767441860465102</v>
      </c>
      <c r="AB77" s="139">
        <f t="shared" si="15"/>
        <v>0.77639999999999998</v>
      </c>
      <c r="AC77" s="43">
        <v>119400</v>
      </c>
      <c r="AD77" s="139">
        <f t="shared" si="16"/>
        <v>0.25</v>
      </c>
      <c r="AE77" s="26">
        <v>5.6701030927835054</v>
      </c>
      <c r="AF77" s="139">
        <f t="shared" si="17"/>
        <v>0.44290000000000002</v>
      </c>
      <c r="AG77" s="139">
        <f t="shared" si="18"/>
        <v>4.7230000000000008</v>
      </c>
      <c r="AH77" s="114">
        <f t="shared" si="19"/>
        <v>0.6784</v>
      </c>
      <c r="AI77" s="261" t="s">
        <v>1377</v>
      </c>
      <c r="AJ77" s="234">
        <v>74</v>
      </c>
    </row>
    <row r="78" spans="2:43" x14ac:dyDescent="0.25">
      <c r="B78" s="184" t="s">
        <v>1604</v>
      </c>
      <c r="C78" s="38" t="s">
        <v>1332</v>
      </c>
      <c r="D78" s="38" t="s">
        <v>511</v>
      </c>
      <c r="E78" s="13">
        <v>2</v>
      </c>
      <c r="F78" s="38" t="s">
        <v>512</v>
      </c>
      <c r="G78" s="38" t="s">
        <v>340</v>
      </c>
      <c r="H78" s="38" t="s">
        <v>733</v>
      </c>
      <c r="I78" s="38">
        <v>540221</v>
      </c>
      <c r="J78" s="38">
        <v>5443180</v>
      </c>
      <c r="K78" s="38" t="s">
        <v>209</v>
      </c>
      <c r="L78" s="72">
        <v>1.6485103589403929</v>
      </c>
      <c r="M78" s="81">
        <v>3052</v>
      </c>
      <c r="N78" s="141">
        <v>1851.3684087261199</v>
      </c>
      <c r="O78" s="105">
        <v>1524</v>
      </c>
      <c r="P78" s="63">
        <v>2</v>
      </c>
      <c r="Q78" s="26">
        <v>20.144356955380577</v>
      </c>
      <c r="R78" s="137">
        <f t="shared" si="10"/>
        <v>0.59209999999999996</v>
      </c>
      <c r="S78" s="26">
        <v>25.7</v>
      </c>
      <c r="T78" s="137">
        <f t="shared" si="11"/>
        <v>0.62549999999999994</v>
      </c>
      <c r="U78" s="26">
        <v>36.336828309305375</v>
      </c>
      <c r="V78" s="139">
        <f t="shared" si="12"/>
        <v>0.4078</v>
      </c>
      <c r="W78" s="26">
        <v>34.993446920052421</v>
      </c>
      <c r="X78" s="139">
        <f t="shared" si="13"/>
        <v>0.89470000000000005</v>
      </c>
      <c r="Y78" s="26">
        <v>12.400318979266348</v>
      </c>
      <c r="Z78" s="139">
        <f t="shared" si="14"/>
        <v>0.52629999999999999</v>
      </c>
      <c r="AA78" s="26">
        <v>-5.6902985074626899</v>
      </c>
      <c r="AB78" s="139">
        <f t="shared" si="15"/>
        <v>0.39480000000000004</v>
      </c>
      <c r="AC78" s="43">
        <v>76100</v>
      </c>
      <c r="AD78" s="139">
        <f t="shared" si="16"/>
        <v>0.71500000000000008</v>
      </c>
      <c r="AE78" s="26">
        <v>7.7404667046101316</v>
      </c>
      <c r="AF78" s="139">
        <f t="shared" si="17"/>
        <v>0.56140000000000001</v>
      </c>
      <c r="AG78" s="139">
        <f t="shared" si="18"/>
        <v>4.7176</v>
      </c>
      <c r="AH78" s="114">
        <f t="shared" si="19"/>
        <v>0.67400000000000004</v>
      </c>
      <c r="AI78" s="261" t="s">
        <v>1377</v>
      </c>
      <c r="AJ78" s="234">
        <v>75</v>
      </c>
    </row>
    <row r="79" spans="2:43" x14ac:dyDescent="0.25">
      <c r="B79" s="184" t="s">
        <v>1427</v>
      </c>
      <c r="C79" s="38" t="s">
        <v>1332</v>
      </c>
      <c r="D79" s="38" t="s">
        <v>601</v>
      </c>
      <c r="E79" s="13">
        <v>4</v>
      </c>
      <c r="F79" s="38" t="s">
        <v>350</v>
      </c>
      <c r="G79" s="38" t="s">
        <v>340</v>
      </c>
      <c r="H79" s="38" t="s">
        <v>983</v>
      </c>
      <c r="I79" s="38">
        <v>540044</v>
      </c>
      <c r="J79" s="38">
        <v>5470828</v>
      </c>
      <c r="K79" s="38" t="s">
        <v>287</v>
      </c>
      <c r="L79" s="72">
        <v>0.7821781402963206</v>
      </c>
      <c r="M79" s="81">
        <v>1091</v>
      </c>
      <c r="N79" s="141">
        <v>1394.8229230577645</v>
      </c>
      <c r="O79" s="105">
        <v>410</v>
      </c>
      <c r="P79" s="63">
        <v>2.66</v>
      </c>
      <c r="Q79" s="26">
        <v>24.878048780487806</v>
      </c>
      <c r="R79" s="137">
        <f t="shared" si="10"/>
        <v>0.71050000000000002</v>
      </c>
      <c r="S79" s="26">
        <v>11.9</v>
      </c>
      <c r="T79" s="137">
        <f t="shared" si="11"/>
        <v>0.1057</v>
      </c>
      <c r="U79" s="26">
        <v>36.663611365719525</v>
      </c>
      <c r="V79" s="139">
        <f t="shared" si="12"/>
        <v>0.4254</v>
      </c>
      <c r="W79" s="26">
        <v>28.597616865261227</v>
      </c>
      <c r="X79" s="139">
        <f t="shared" si="13"/>
        <v>0.77190000000000003</v>
      </c>
      <c r="Y79" s="26">
        <v>18.0306905370844</v>
      </c>
      <c r="Z79" s="139">
        <f t="shared" si="14"/>
        <v>0.78069999999999995</v>
      </c>
      <c r="AA79" s="26">
        <v>-6.9002123142250502</v>
      </c>
      <c r="AB79" s="139">
        <f t="shared" si="15"/>
        <v>0.44299999999999995</v>
      </c>
      <c r="AC79" s="43">
        <v>81700</v>
      </c>
      <c r="AD79" s="139">
        <f t="shared" si="16"/>
        <v>0.62290000000000001</v>
      </c>
      <c r="AE79" s="26">
        <v>20.901639344262296</v>
      </c>
      <c r="AF79" s="139">
        <f t="shared" si="17"/>
        <v>0.85519999999999996</v>
      </c>
      <c r="AG79" s="139">
        <f t="shared" si="18"/>
        <v>4.7152999999999992</v>
      </c>
      <c r="AH79" s="114">
        <f t="shared" si="19"/>
        <v>0.66959999999999997</v>
      </c>
      <c r="AI79" s="261" t="s">
        <v>1377</v>
      </c>
      <c r="AJ79" s="234">
        <v>76</v>
      </c>
      <c r="AQ79" s="410" t="s">
        <v>1698</v>
      </c>
    </row>
    <row r="80" spans="2:43" x14ac:dyDescent="0.25">
      <c r="B80" s="184" t="s">
        <v>1581</v>
      </c>
      <c r="C80" s="38" t="s">
        <v>1332</v>
      </c>
      <c r="D80" s="38" t="s">
        <v>355</v>
      </c>
      <c r="E80" s="13">
        <v>1</v>
      </c>
      <c r="F80" s="38" t="s">
        <v>356</v>
      </c>
      <c r="G80" s="38" t="s">
        <v>340</v>
      </c>
      <c r="H80" s="38" t="s">
        <v>1074</v>
      </c>
      <c r="I80" s="38">
        <v>540123</v>
      </c>
      <c r="J80" s="38">
        <v>5485228</v>
      </c>
      <c r="K80" s="38" t="s">
        <v>317</v>
      </c>
      <c r="L80" s="72">
        <v>6.0584241757869179</v>
      </c>
      <c r="M80" s="81">
        <v>3050</v>
      </c>
      <c r="N80" s="141">
        <v>503.43124078198781</v>
      </c>
      <c r="O80" s="105">
        <v>806</v>
      </c>
      <c r="P80" s="63">
        <v>2.19</v>
      </c>
      <c r="Q80" s="26">
        <v>26.674937965260547</v>
      </c>
      <c r="R80" s="137">
        <f t="shared" si="10"/>
        <v>0.78500000000000003</v>
      </c>
      <c r="S80" s="26">
        <v>36.4</v>
      </c>
      <c r="T80" s="137">
        <f t="shared" si="11"/>
        <v>0.8458</v>
      </c>
      <c r="U80" s="26">
        <v>27.344262295081968</v>
      </c>
      <c r="V80" s="139">
        <f t="shared" si="12"/>
        <v>0.11840000000000001</v>
      </c>
      <c r="W80" s="26">
        <v>39.670828603859249</v>
      </c>
      <c r="X80" s="139">
        <f t="shared" si="13"/>
        <v>0.96050000000000002</v>
      </c>
      <c r="Y80" s="26">
        <v>15.893536121673005</v>
      </c>
      <c r="Z80" s="139">
        <f t="shared" si="14"/>
        <v>0.71489999999999998</v>
      </c>
      <c r="AA80" s="26">
        <v>49.210307564422301</v>
      </c>
      <c r="AB80" s="139">
        <f t="shared" si="15"/>
        <v>4.3999999999999595E-3</v>
      </c>
      <c r="AC80" s="43">
        <v>55100</v>
      </c>
      <c r="AD80" s="139">
        <f t="shared" si="16"/>
        <v>0.8992</v>
      </c>
      <c r="AE80" s="26">
        <v>4.3137254901960782</v>
      </c>
      <c r="AF80" s="139">
        <f t="shared" si="17"/>
        <v>0.38150000000000001</v>
      </c>
      <c r="AG80" s="139">
        <f t="shared" si="18"/>
        <v>4.7096999999999998</v>
      </c>
      <c r="AH80" s="114">
        <f t="shared" si="19"/>
        <v>0.66510000000000002</v>
      </c>
      <c r="AI80" s="261" t="s">
        <v>1377</v>
      </c>
      <c r="AJ80" s="234">
        <v>77</v>
      </c>
    </row>
    <row r="81" spans="2:41" x14ac:dyDescent="0.25">
      <c r="B81" s="184" t="s">
        <v>1444</v>
      </c>
      <c r="C81" s="38" t="s">
        <v>1332</v>
      </c>
      <c r="D81" s="38" t="s">
        <v>420</v>
      </c>
      <c r="E81" s="13">
        <v>3</v>
      </c>
      <c r="F81" s="38" t="s">
        <v>421</v>
      </c>
      <c r="G81" s="38" t="s">
        <v>340</v>
      </c>
      <c r="H81" s="38" t="s">
        <v>647</v>
      </c>
      <c r="I81" s="38">
        <v>540078</v>
      </c>
      <c r="J81" s="38">
        <v>5431324</v>
      </c>
      <c r="K81" s="38" t="s">
        <v>186</v>
      </c>
      <c r="L81" s="72">
        <v>0.46903565755312443</v>
      </c>
      <c r="M81" s="81">
        <v>771</v>
      </c>
      <c r="N81" s="141">
        <v>1643.7982647676934</v>
      </c>
      <c r="O81" s="105">
        <v>293</v>
      </c>
      <c r="P81" s="63">
        <v>2.34</v>
      </c>
      <c r="Q81" s="26">
        <v>8.8737201365187719</v>
      </c>
      <c r="R81" s="137">
        <f t="shared" si="10"/>
        <v>0.1447</v>
      </c>
      <c r="S81" s="26">
        <v>22.4</v>
      </c>
      <c r="T81" s="137">
        <f t="shared" si="11"/>
        <v>0.48449999999999999</v>
      </c>
      <c r="U81" s="26">
        <v>50.06485084306096</v>
      </c>
      <c r="V81" s="139">
        <f t="shared" si="12"/>
        <v>0.92979999999999996</v>
      </c>
      <c r="W81" s="26">
        <v>15.866084425036389</v>
      </c>
      <c r="X81" s="139">
        <f t="shared" si="13"/>
        <v>0.307</v>
      </c>
      <c r="Y81" s="26">
        <v>14.572864321608039</v>
      </c>
      <c r="Z81" s="139">
        <f t="shared" si="14"/>
        <v>0.66220000000000001</v>
      </c>
      <c r="AA81" s="26">
        <v>-22.3204419889503</v>
      </c>
      <c r="AB81" s="139">
        <f t="shared" si="15"/>
        <v>0.81579999999999997</v>
      </c>
      <c r="AC81" s="43">
        <v>95200</v>
      </c>
      <c r="AD81" s="139">
        <f t="shared" si="16"/>
        <v>0.4869</v>
      </c>
      <c r="AE81" s="26">
        <v>21.1864406779661</v>
      </c>
      <c r="AF81" s="139">
        <f t="shared" si="17"/>
        <v>0.87709999999999999</v>
      </c>
      <c r="AG81" s="139">
        <f t="shared" si="18"/>
        <v>4.7079999999999993</v>
      </c>
      <c r="AH81" s="114">
        <f t="shared" si="19"/>
        <v>0.66069999999999995</v>
      </c>
      <c r="AI81" s="261" t="s">
        <v>1377</v>
      </c>
      <c r="AJ81" s="234">
        <v>78</v>
      </c>
    </row>
    <row r="82" spans="2:41" x14ac:dyDescent="0.25">
      <c r="B82" s="184" t="s">
        <v>1474</v>
      </c>
      <c r="C82" s="38" t="s">
        <v>1332</v>
      </c>
      <c r="D82" s="38" t="s">
        <v>503</v>
      </c>
      <c r="E82" s="13">
        <v>8</v>
      </c>
      <c r="F82" s="38" t="s">
        <v>504</v>
      </c>
      <c r="G82" s="38" t="s">
        <v>340</v>
      </c>
      <c r="H82" s="38" t="s">
        <v>911</v>
      </c>
      <c r="I82" s="38">
        <v>540131</v>
      </c>
      <c r="J82" s="38">
        <v>5463604</v>
      </c>
      <c r="K82" s="38" t="s">
        <v>265</v>
      </c>
      <c r="L82" s="72">
        <v>0.38018845040398641</v>
      </c>
      <c r="M82" s="81">
        <v>873</v>
      </c>
      <c r="N82" s="141">
        <v>2296.2296699764406</v>
      </c>
      <c r="O82" s="105">
        <v>296</v>
      </c>
      <c r="P82" s="63">
        <v>2.95</v>
      </c>
      <c r="Q82" s="26">
        <v>20.945945945945947</v>
      </c>
      <c r="R82" s="137">
        <f t="shared" si="10"/>
        <v>0.60519999999999996</v>
      </c>
      <c r="S82" s="26">
        <v>31.8</v>
      </c>
      <c r="T82" s="137">
        <f t="shared" si="11"/>
        <v>0.77969999999999995</v>
      </c>
      <c r="U82" s="26">
        <v>38.258877434135165</v>
      </c>
      <c r="V82" s="139">
        <f t="shared" si="12"/>
        <v>0.53069999999999995</v>
      </c>
      <c r="W82" s="26">
        <v>19.93127147766323</v>
      </c>
      <c r="X82" s="139">
        <f t="shared" si="13"/>
        <v>0.49120000000000003</v>
      </c>
      <c r="Y82" s="26">
        <v>9.7269624573378834</v>
      </c>
      <c r="Z82" s="139">
        <f t="shared" si="14"/>
        <v>0.35959999999999998</v>
      </c>
      <c r="AA82" s="26">
        <v>-18.036529680365302</v>
      </c>
      <c r="AB82" s="139">
        <f t="shared" si="15"/>
        <v>0.72809999999999997</v>
      </c>
      <c r="AC82" s="43">
        <v>53300</v>
      </c>
      <c r="AD82" s="139">
        <f t="shared" si="16"/>
        <v>0.9123</v>
      </c>
      <c r="AE82" s="26">
        <v>2.3640661938534278</v>
      </c>
      <c r="AF82" s="139">
        <f t="shared" si="17"/>
        <v>0.23680000000000001</v>
      </c>
      <c r="AG82" s="139">
        <f t="shared" si="18"/>
        <v>4.6436000000000002</v>
      </c>
      <c r="AH82" s="114">
        <f t="shared" si="19"/>
        <v>0.65629999999999999</v>
      </c>
      <c r="AI82" s="261" t="s">
        <v>1377</v>
      </c>
      <c r="AJ82" s="234">
        <v>79</v>
      </c>
    </row>
    <row r="83" spans="2:41" x14ac:dyDescent="0.25">
      <c r="B83" s="202" t="s">
        <v>1445</v>
      </c>
      <c r="C83" s="38" t="s">
        <v>1332</v>
      </c>
      <c r="D83" s="38" t="s">
        <v>420</v>
      </c>
      <c r="E83" s="13">
        <v>3</v>
      </c>
      <c r="F83" s="38" t="s">
        <v>421</v>
      </c>
      <c r="G83" s="38" t="s">
        <v>340</v>
      </c>
      <c r="H83" s="38" t="s">
        <v>680</v>
      </c>
      <c r="I83" s="38">
        <v>540279</v>
      </c>
      <c r="J83" s="38">
        <v>5434756</v>
      </c>
      <c r="K83" s="38" t="s">
        <v>195</v>
      </c>
      <c r="L83" s="72">
        <v>0.97106410981637903</v>
      </c>
      <c r="M83" s="81">
        <v>389</v>
      </c>
      <c r="N83" s="141">
        <v>400.59147080778939</v>
      </c>
      <c r="O83" s="105">
        <v>101</v>
      </c>
      <c r="P83" s="63">
        <v>3.85</v>
      </c>
      <c r="Q83" s="26">
        <v>13.861386138613863</v>
      </c>
      <c r="R83" s="137">
        <f t="shared" si="10"/>
        <v>0.32450000000000001</v>
      </c>
      <c r="S83" s="26">
        <v>7.4</v>
      </c>
      <c r="T83" s="137">
        <f t="shared" si="11"/>
        <v>3.9600000000000003E-2</v>
      </c>
      <c r="U83" s="26">
        <v>42.930591259640103</v>
      </c>
      <c r="V83" s="139">
        <f t="shared" si="12"/>
        <v>0.77190000000000003</v>
      </c>
      <c r="W83" s="26">
        <v>11.568123393316196</v>
      </c>
      <c r="X83" s="139">
        <f t="shared" si="13"/>
        <v>0.1052</v>
      </c>
      <c r="Y83" s="26">
        <v>22.325581395348838</v>
      </c>
      <c r="Z83" s="139">
        <f t="shared" si="14"/>
        <v>0.88590000000000002</v>
      </c>
      <c r="AA83" s="26">
        <v>-36.103151862464202</v>
      </c>
      <c r="AB83" s="139">
        <f t="shared" si="15"/>
        <v>0.97370000000000001</v>
      </c>
      <c r="AC83" s="146">
        <v>17800</v>
      </c>
      <c r="AD83" s="139">
        <f t="shared" si="16"/>
        <v>0.99570000000000003</v>
      </c>
      <c r="AE83" s="26">
        <v>7.2992700729926998</v>
      </c>
      <c r="AF83" s="139">
        <f t="shared" si="17"/>
        <v>0.53939999999999999</v>
      </c>
      <c r="AG83" s="139">
        <f t="shared" si="18"/>
        <v>4.6358999999999995</v>
      </c>
      <c r="AH83" s="114">
        <f t="shared" si="19"/>
        <v>0.65190000000000003</v>
      </c>
      <c r="AI83" s="261" t="s">
        <v>1377</v>
      </c>
      <c r="AJ83" s="234">
        <v>80</v>
      </c>
    </row>
    <row r="84" spans="2:41" x14ac:dyDescent="0.25">
      <c r="B84" s="184" t="s">
        <v>1487</v>
      </c>
      <c r="C84" s="38" t="s">
        <v>1332</v>
      </c>
      <c r="D84" s="38" t="s">
        <v>438</v>
      </c>
      <c r="E84" s="13">
        <v>10</v>
      </c>
      <c r="F84" s="38" t="s">
        <v>439</v>
      </c>
      <c r="G84" s="38" t="s">
        <v>340</v>
      </c>
      <c r="H84" s="38" t="s">
        <v>1046</v>
      </c>
      <c r="I84" s="38">
        <v>540150</v>
      </c>
      <c r="J84" s="38">
        <v>5480932</v>
      </c>
      <c r="K84" s="38" t="s">
        <v>308</v>
      </c>
      <c r="L84" s="72">
        <v>0.67414469078027839</v>
      </c>
      <c r="M84" s="81">
        <v>940</v>
      </c>
      <c r="N84" s="141">
        <v>1394.3594199518377</v>
      </c>
      <c r="O84" s="105">
        <v>402</v>
      </c>
      <c r="P84" s="63">
        <v>2.34</v>
      </c>
      <c r="Q84" s="26">
        <v>23.134328358208954</v>
      </c>
      <c r="R84" s="137">
        <f t="shared" si="10"/>
        <v>0.66220000000000001</v>
      </c>
      <c r="S84" s="26">
        <v>22.3</v>
      </c>
      <c r="T84" s="137">
        <f t="shared" si="11"/>
        <v>0.47570000000000001</v>
      </c>
      <c r="U84" s="26">
        <v>31.170212765957444</v>
      </c>
      <c r="V84" s="139">
        <f t="shared" si="12"/>
        <v>0.1842</v>
      </c>
      <c r="W84" s="26">
        <v>13.617021276595745</v>
      </c>
      <c r="X84" s="139">
        <f t="shared" si="13"/>
        <v>0.14910000000000001</v>
      </c>
      <c r="Y84" s="26">
        <v>16.876574307304786</v>
      </c>
      <c r="Z84" s="139">
        <f t="shared" si="14"/>
        <v>0.74560000000000004</v>
      </c>
      <c r="AA84" s="26">
        <v>-17.5092478421702</v>
      </c>
      <c r="AB84" s="139">
        <f t="shared" si="15"/>
        <v>0.71500000000000008</v>
      </c>
      <c r="AC84" s="43">
        <v>74400</v>
      </c>
      <c r="AD84" s="139">
        <f t="shared" si="16"/>
        <v>0.74570000000000003</v>
      </c>
      <c r="AE84" s="26">
        <v>21.138211382113823</v>
      </c>
      <c r="AF84" s="139">
        <f t="shared" si="17"/>
        <v>0.86839999999999995</v>
      </c>
      <c r="AG84" s="139">
        <f t="shared" si="18"/>
        <v>4.5459000000000014</v>
      </c>
      <c r="AH84" s="114">
        <f t="shared" si="19"/>
        <v>0.64749999999999996</v>
      </c>
      <c r="AI84" s="261" t="s">
        <v>1377</v>
      </c>
      <c r="AJ84" s="234">
        <v>81</v>
      </c>
    </row>
    <row r="85" spans="2:41" x14ac:dyDescent="0.25">
      <c r="B85" s="184" t="s">
        <v>1527</v>
      </c>
      <c r="C85" s="38" t="s">
        <v>1332</v>
      </c>
      <c r="D85" s="38" t="s">
        <v>630</v>
      </c>
      <c r="E85" s="13">
        <v>5</v>
      </c>
      <c r="F85" s="38" t="s">
        <v>631</v>
      </c>
      <c r="G85" s="38" t="s">
        <v>340</v>
      </c>
      <c r="H85" s="38" t="s">
        <v>805</v>
      </c>
      <c r="I85" s="38">
        <v>540195</v>
      </c>
      <c r="J85" s="38">
        <v>5453572</v>
      </c>
      <c r="K85" s="38" t="s">
        <v>233</v>
      </c>
      <c r="L85" s="72">
        <v>0.37720735616695195</v>
      </c>
      <c r="M85" s="81">
        <v>686</v>
      </c>
      <c r="N85" s="141">
        <v>1818.6283718612754</v>
      </c>
      <c r="O85" s="105">
        <v>254</v>
      </c>
      <c r="P85" s="63">
        <v>2.66</v>
      </c>
      <c r="Q85" s="26">
        <v>18.897637795275589</v>
      </c>
      <c r="R85" s="137">
        <f t="shared" si="10"/>
        <v>0.53939999999999999</v>
      </c>
      <c r="S85" s="26">
        <v>27.4</v>
      </c>
      <c r="T85" s="137">
        <f t="shared" si="11"/>
        <v>0.71360000000000001</v>
      </c>
      <c r="U85" s="26">
        <v>41.690962099125365</v>
      </c>
      <c r="V85" s="139">
        <f t="shared" si="12"/>
        <v>0.74560000000000004</v>
      </c>
      <c r="W85" s="26">
        <v>19.822485207100591</v>
      </c>
      <c r="X85" s="139">
        <f t="shared" si="13"/>
        <v>0.48680000000000001</v>
      </c>
      <c r="Y85" s="26">
        <v>6.6820276497695854</v>
      </c>
      <c r="Z85" s="139">
        <f t="shared" si="14"/>
        <v>0.21490000000000001</v>
      </c>
      <c r="AA85" s="26">
        <v>-12.024539877300599</v>
      </c>
      <c r="AB85" s="139">
        <f t="shared" si="15"/>
        <v>0.61409999999999998</v>
      </c>
      <c r="AC85" s="43">
        <v>96500</v>
      </c>
      <c r="AD85" s="139">
        <f t="shared" si="16"/>
        <v>0.46499999999999997</v>
      </c>
      <c r="AE85" s="26">
        <v>13.095238095238097</v>
      </c>
      <c r="AF85" s="139">
        <f t="shared" si="17"/>
        <v>0.75870000000000004</v>
      </c>
      <c r="AG85" s="139">
        <f t="shared" si="18"/>
        <v>4.5381</v>
      </c>
      <c r="AH85" s="114">
        <f t="shared" si="19"/>
        <v>0.6431</v>
      </c>
      <c r="AI85" s="261" t="s">
        <v>1377</v>
      </c>
      <c r="AJ85" s="234">
        <v>82</v>
      </c>
    </row>
    <row r="86" spans="2:41" x14ac:dyDescent="0.25">
      <c r="B86" s="184" t="s">
        <v>1520</v>
      </c>
      <c r="C86" s="38" t="s">
        <v>1332</v>
      </c>
      <c r="D86" s="38" t="s">
        <v>375</v>
      </c>
      <c r="E86" s="13">
        <v>5</v>
      </c>
      <c r="F86" s="38" t="s">
        <v>376</v>
      </c>
      <c r="G86" s="38" t="s">
        <v>340</v>
      </c>
      <c r="H86" s="38" t="s">
        <v>935</v>
      </c>
      <c r="I86" s="38">
        <v>540263</v>
      </c>
      <c r="J86" s="38">
        <v>5465956</v>
      </c>
      <c r="K86" s="38" t="s">
        <v>273</v>
      </c>
      <c r="L86" s="72">
        <v>0.24277334757315333</v>
      </c>
      <c r="M86" s="81">
        <v>339</v>
      </c>
      <c r="N86" s="141">
        <v>1396.3641535974261</v>
      </c>
      <c r="O86" s="105">
        <v>72</v>
      </c>
      <c r="P86" s="63">
        <v>4.71</v>
      </c>
      <c r="Q86" s="26">
        <v>11.111111111111111</v>
      </c>
      <c r="R86" s="137">
        <f t="shared" si="10"/>
        <v>0.21049999999999999</v>
      </c>
      <c r="S86" s="26">
        <v>12.5</v>
      </c>
      <c r="T86" s="137">
        <f t="shared" si="11"/>
        <v>0.11890000000000001</v>
      </c>
      <c r="U86" s="26">
        <v>31.268436578171094</v>
      </c>
      <c r="V86" s="139">
        <f t="shared" si="12"/>
        <v>0.1973</v>
      </c>
      <c r="W86" s="26">
        <v>61.06194690265486</v>
      </c>
      <c r="X86" s="139">
        <f t="shared" si="13"/>
        <v>1</v>
      </c>
      <c r="Y86" s="26">
        <v>53.928571428571423</v>
      </c>
      <c r="Z86" s="139">
        <f t="shared" si="14"/>
        <v>0.99560000000000004</v>
      </c>
      <c r="AA86" s="26">
        <v>-12.3376623376623</v>
      </c>
      <c r="AB86" s="139">
        <f t="shared" si="15"/>
        <v>0.62290000000000001</v>
      </c>
      <c r="AC86" s="43">
        <v>101300</v>
      </c>
      <c r="AD86" s="139">
        <f t="shared" si="16"/>
        <v>0.41669999999999996</v>
      </c>
      <c r="AE86" s="26">
        <v>30.588235294117649</v>
      </c>
      <c r="AF86" s="139">
        <f t="shared" si="17"/>
        <v>0.95169999999999999</v>
      </c>
      <c r="AG86" s="139">
        <f t="shared" si="18"/>
        <v>4.5135999999999994</v>
      </c>
      <c r="AH86" s="114">
        <f t="shared" si="19"/>
        <v>0.63870000000000005</v>
      </c>
      <c r="AI86" s="261" t="s">
        <v>1377</v>
      </c>
      <c r="AJ86" s="234">
        <v>83</v>
      </c>
    </row>
    <row r="87" spans="2:41" x14ac:dyDescent="0.25">
      <c r="B87" s="186" t="s">
        <v>1484</v>
      </c>
      <c r="C87" s="48" t="s">
        <v>1332</v>
      </c>
      <c r="D87" s="48" t="s">
        <v>904</v>
      </c>
      <c r="E87" s="49">
        <v>1</v>
      </c>
      <c r="F87" s="48" t="s">
        <v>353</v>
      </c>
      <c r="G87" s="48" t="s">
        <v>340</v>
      </c>
      <c r="H87" s="48" t="s">
        <v>1052</v>
      </c>
      <c r="I87" s="48">
        <v>540290</v>
      </c>
      <c r="J87" s="48">
        <v>5481940</v>
      </c>
      <c r="K87" s="48" t="s">
        <v>310</v>
      </c>
      <c r="L87" s="75">
        <v>0.44741054301460881</v>
      </c>
      <c r="M87" s="84">
        <v>435</v>
      </c>
      <c r="N87" s="143">
        <v>972.26139792999118</v>
      </c>
      <c r="O87" s="107">
        <v>242</v>
      </c>
      <c r="P87" s="66">
        <v>1.8</v>
      </c>
      <c r="Q87" s="50">
        <v>16.942148760330578</v>
      </c>
      <c r="R87" s="136">
        <f t="shared" si="10"/>
        <v>0.44290000000000002</v>
      </c>
      <c r="S87" s="50">
        <v>47.7</v>
      </c>
      <c r="T87" s="136">
        <f t="shared" si="11"/>
        <v>0.95589999999999997</v>
      </c>
      <c r="U87" s="50">
        <v>45.517241379310349</v>
      </c>
      <c r="V87" s="136">
        <f t="shared" si="12"/>
        <v>0.8377</v>
      </c>
      <c r="W87" s="50">
        <v>31.724137931034484</v>
      </c>
      <c r="X87" s="136">
        <f t="shared" si="13"/>
        <v>0.84209999999999996</v>
      </c>
      <c r="Y87" s="50">
        <v>5.75</v>
      </c>
      <c r="Z87" s="136">
        <f t="shared" si="14"/>
        <v>0.1535</v>
      </c>
      <c r="AA87" s="50">
        <v>-25.840707964601801</v>
      </c>
      <c r="AB87" s="136">
        <f t="shared" si="15"/>
        <v>0.86409999999999998</v>
      </c>
      <c r="AC87" s="51">
        <v>142200</v>
      </c>
      <c r="AD87" s="136">
        <f t="shared" si="16"/>
        <v>0.15790000000000004</v>
      </c>
      <c r="AE87" s="50">
        <v>2.4767801857585141</v>
      </c>
      <c r="AF87" s="136">
        <f t="shared" si="17"/>
        <v>0.25869999999999999</v>
      </c>
      <c r="AG87" s="139">
        <f t="shared" si="18"/>
        <v>4.5127999999999995</v>
      </c>
      <c r="AH87" s="114">
        <f t="shared" si="19"/>
        <v>0.63429999999999997</v>
      </c>
      <c r="AI87" s="261" t="s">
        <v>1377</v>
      </c>
      <c r="AJ87" s="234">
        <v>84</v>
      </c>
    </row>
    <row r="88" spans="2:41" x14ac:dyDescent="0.25">
      <c r="B88" s="184" t="s">
        <v>1443</v>
      </c>
      <c r="C88" s="38" t="s">
        <v>1332</v>
      </c>
      <c r="D88" s="38" t="s">
        <v>420</v>
      </c>
      <c r="E88" s="13">
        <v>3</v>
      </c>
      <c r="F88" s="38" t="s">
        <v>421</v>
      </c>
      <c r="G88" s="38" t="s">
        <v>340</v>
      </c>
      <c r="H88" s="38" t="s">
        <v>578</v>
      </c>
      <c r="I88" s="38">
        <v>540077</v>
      </c>
      <c r="J88" s="38">
        <v>5423092</v>
      </c>
      <c r="K88" s="38" t="s">
        <v>166</v>
      </c>
      <c r="L88" s="72">
        <v>0.4812420009062735</v>
      </c>
      <c r="M88" s="81">
        <v>897</v>
      </c>
      <c r="N88" s="141">
        <v>1863.9270851479553</v>
      </c>
      <c r="O88" s="105">
        <v>320</v>
      </c>
      <c r="P88" s="63">
        <v>2.74</v>
      </c>
      <c r="Q88" s="26">
        <v>18.75</v>
      </c>
      <c r="R88" s="137">
        <f t="shared" si="10"/>
        <v>0.52629999999999999</v>
      </c>
      <c r="S88" s="26">
        <v>20.6</v>
      </c>
      <c r="T88" s="137">
        <f t="shared" si="11"/>
        <v>0.39200000000000002</v>
      </c>
      <c r="U88" s="26">
        <v>29.31995540691193</v>
      </c>
      <c r="V88" s="139">
        <f t="shared" si="12"/>
        <v>0.14910000000000001</v>
      </c>
      <c r="W88" s="26">
        <v>25.740318906605925</v>
      </c>
      <c r="X88" s="139">
        <f t="shared" si="13"/>
        <v>0.71050000000000002</v>
      </c>
      <c r="Y88" s="26">
        <v>19.373219373219371</v>
      </c>
      <c r="Z88" s="139">
        <f t="shared" si="14"/>
        <v>0.83330000000000004</v>
      </c>
      <c r="AA88" s="26">
        <v>-14.285714285714301</v>
      </c>
      <c r="AB88" s="139">
        <f t="shared" si="15"/>
        <v>0.65789999999999993</v>
      </c>
      <c r="AC88" s="43">
        <v>89600</v>
      </c>
      <c r="AD88" s="139">
        <f t="shared" si="16"/>
        <v>0.53949999999999998</v>
      </c>
      <c r="AE88" s="26">
        <v>9.6256684491978604</v>
      </c>
      <c r="AF88" s="139">
        <f t="shared" si="17"/>
        <v>0.6885</v>
      </c>
      <c r="AG88" s="139">
        <f t="shared" si="18"/>
        <v>4.4970999999999997</v>
      </c>
      <c r="AH88" s="114">
        <f t="shared" si="19"/>
        <v>0.62990000000000002</v>
      </c>
      <c r="AI88" s="261" t="s">
        <v>1377</v>
      </c>
      <c r="AJ88" s="234">
        <v>85</v>
      </c>
    </row>
    <row r="89" spans="2:41" s="111" customFormat="1" x14ac:dyDescent="0.25">
      <c r="B89" s="184" t="s">
        <v>1440</v>
      </c>
      <c r="C89" s="38" t="s">
        <v>1332</v>
      </c>
      <c r="D89" s="38" t="s">
        <v>420</v>
      </c>
      <c r="E89" s="13">
        <v>3</v>
      </c>
      <c r="F89" s="38" t="s">
        <v>421</v>
      </c>
      <c r="G89" s="38" t="s">
        <v>340</v>
      </c>
      <c r="H89" s="38" t="s">
        <v>508</v>
      </c>
      <c r="I89" s="38">
        <v>540072</v>
      </c>
      <c r="J89" s="38">
        <v>5413924</v>
      </c>
      <c r="K89" s="38" t="s">
        <v>148</v>
      </c>
      <c r="L89" s="72">
        <v>0.71615410414429803</v>
      </c>
      <c r="M89" s="81">
        <v>518</v>
      </c>
      <c r="N89" s="141">
        <v>723.30801010899199</v>
      </c>
      <c r="O89" s="105">
        <v>198</v>
      </c>
      <c r="P89" s="63">
        <v>2.62</v>
      </c>
      <c r="Q89" s="26">
        <v>10.1010101010101</v>
      </c>
      <c r="R89" s="137">
        <f t="shared" si="10"/>
        <v>0.1885</v>
      </c>
      <c r="S89" s="26">
        <v>17.5</v>
      </c>
      <c r="T89" s="137">
        <f t="shared" si="11"/>
        <v>0.28189999999999998</v>
      </c>
      <c r="U89" s="26">
        <v>23.166023166023166</v>
      </c>
      <c r="V89" s="139">
        <f t="shared" si="12"/>
        <v>6.1400000000000003E-2</v>
      </c>
      <c r="W89" s="26">
        <v>26.44787644787645</v>
      </c>
      <c r="X89" s="139">
        <f t="shared" si="13"/>
        <v>0.73680000000000001</v>
      </c>
      <c r="Y89" s="26">
        <v>17.759562841530055</v>
      </c>
      <c r="Z89" s="139">
        <f t="shared" si="14"/>
        <v>0.7631</v>
      </c>
      <c r="AA89" s="26">
        <v>-27.983951855566701</v>
      </c>
      <c r="AB89" s="139">
        <f t="shared" si="15"/>
        <v>0.9123</v>
      </c>
      <c r="AC89" s="43">
        <v>84000</v>
      </c>
      <c r="AD89" s="139">
        <f t="shared" si="16"/>
        <v>0.57899999999999996</v>
      </c>
      <c r="AE89" s="26">
        <v>29.411764705882355</v>
      </c>
      <c r="AF89" s="139">
        <f t="shared" si="17"/>
        <v>0.94289999999999996</v>
      </c>
      <c r="AG89" s="139">
        <f t="shared" si="18"/>
        <v>4.4659000000000004</v>
      </c>
      <c r="AH89" s="114">
        <f t="shared" si="19"/>
        <v>0.62549999999999994</v>
      </c>
      <c r="AI89" s="261" t="s">
        <v>1377</v>
      </c>
      <c r="AJ89" s="234">
        <v>86</v>
      </c>
      <c r="AK89"/>
      <c r="AL89"/>
      <c r="AM89"/>
      <c r="AN89"/>
      <c r="AO89"/>
    </row>
    <row r="90" spans="2:41" s="111" customFormat="1" x14ac:dyDescent="0.25">
      <c r="B90" s="184" t="s">
        <v>1418</v>
      </c>
      <c r="C90" s="38" t="s">
        <v>1332</v>
      </c>
      <c r="D90" s="38" t="s">
        <v>365</v>
      </c>
      <c r="E90" s="13">
        <v>4</v>
      </c>
      <c r="F90" s="38" t="s">
        <v>366</v>
      </c>
      <c r="G90" s="38" t="s">
        <v>340</v>
      </c>
      <c r="H90" s="38" t="s">
        <v>641</v>
      </c>
      <c r="I90" s="38">
        <v>540294</v>
      </c>
      <c r="J90" s="38">
        <v>5430364</v>
      </c>
      <c r="K90" s="38" t="s">
        <v>184</v>
      </c>
      <c r="L90" s="72">
        <v>1.627237878215593</v>
      </c>
      <c r="M90" s="81">
        <v>623</v>
      </c>
      <c r="N90" s="141">
        <v>382.85736113958541</v>
      </c>
      <c r="O90" s="105">
        <v>236</v>
      </c>
      <c r="P90" s="63">
        <v>2.64</v>
      </c>
      <c r="Q90" s="26">
        <v>37.288135593220339</v>
      </c>
      <c r="R90" s="137">
        <f t="shared" si="10"/>
        <v>0.91659999999999997</v>
      </c>
      <c r="S90" s="26">
        <v>26.1</v>
      </c>
      <c r="T90" s="137">
        <f t="shared" si="11"/>
        <v>0.64749999999999996</v>
      </c>
      <c r="U90" s="26">
        <v>32.102728731942214</v>
      </c>
      <c r="V90" s="139">
        <f t="shared" si="12"/>
        <v>0.21920000000000001</v>
      </c>
      <c r="W90" s="26">
        <v>15.248796147672552</v>
      </c>
      <c r="X90" s="139">
        <f t="shared" si="13"/>
        <v>0.2631</v>
      </c>
      <c r="Y90" s="26">
        <v>18.333333333333332</v>
      </c>
      <c r="Z90" s="139">
        <f t="shared" si="14"/>
        <v>0.80259999999999998</v>
      </c>
      <c r="AA90" s="26">
        <v>-9.9348534201954397</v>
      </c>
      <c r="AB90" s="139">
        <f t="shared" si="15"/>
        <v>0.53510000000000002</v>
      </c>
      <c r="AC90" s="43">
        <v>67100</v>
      </c>
      <c r="AD90" s="139">
        <f t="shared" si="16"/>
        <v>0.8115</v>
      </c>
      <c r="AE90" s="26">
        <v>2.3880597014925375</v>
      </c>
      <c r="AF90" s="139">
        <f t="shared" si="17"/>
        <v>0.2412</v>
      </c>
      <c r="AG90" s="139">
        <f t="shared" si="18"/>
        <v>4.4367999999999999</v>
      </c>
      <c r="AH90" s="114">
        <f t="shared" si="19"/>
        <v>0.62109999999999999</v>
      </c>
      <c r="AI90" s="261" t="s">
        <v>1377</v>
      </c>
      <c r="AJ90" s="234">
        <v>87</v>
      </c>
      <c r="AK90"/>
      <c r="AL90"/>
      <c r="AM90"/>
      <c r="AN90"/>
      <c r="AO90"/>
    </row>
    <row r="91" spans="2:41" s="111" customFormat="1" x14ac:dyDescent="0.25">
      <c r="B91" s="184" t="s">
        <v>1512</v>
      </c>
      <c r="C91" s="38" t="s">
        <v>1332</v>
      </c>
      <c r="D91" s="38" t="s">
        <v>443</v>
      </c>
      <c r="E91" s="13">
        <v>7</v>
      </c>
      <c r="F91" s="38" t="s">
        <v>444</v>
      </c>
      <c r="G91" s="38" t="s">
        <v>340</v>
      </c>
      <c r="H91" s="38" t="s">
        <v>719</v>
      </c>
      <c r="I91" s="38">
        <v>540264</v>
      </c>
      <c r="J91" s="38">
        <v>5439628</v>
      </c>
      <c r="K91" s="38" t="s">
        <v>205</v>
      </c>
      <c r="L91" s="72">
        <v>0.30283136977312825</v>
      </c>
      <c r="M91" s="81">
        <v>186</v>
      </c>
      <c r="N91" s="141">
        <v>614.20321197023065</v>
      </c>
      <c r="O91" s="105">
        <v>52</v>
      </c>
      <c r="P91" s="63">
        <v>3.58</v>
      </c>
      <c r="Q91" s="26">
        <v>11.538461538461538</v>
      </c>
      <c r="R91" s="137">
        <f t="shared" si="10"/>
        <v>0.23680000000000001</v>
      </c>
      <c r="S91" s="26">
        <v>22.6</v>
      </c>
      <c r="T91" s="137">
        <f t="shared" si="11"/>
        <v>0.49769999999999998</v>
      </c>
      <c r="U91" s="26">
        <v>29.56989247311828</v>
      </c>
      <c r="V91" s="139">
        <f t="shared" si="12"/>
        <v>0.16220000000000001</v>
      </c>
      <c r="W91" s="26">
        <v>16.129032258064516</v>
      </c>
      <c r="X91" s="139">
        <f t="shared" si="13"/>
        <v>0.31140000000000001</v>
      </c>
      <c r="Y91" s="26">
        <v>13.605442176870749</v>
      </c>
      <c r="Z91" s="139">
        <f t="shared" si="14"/>
        <v>0.60960000000000003</v>
      </c>
      <c r="AA91" s="26">
        <v>-26.2443438914027</v>
      </c>
      <c r="AB91" s="139">
        <f t="shared" si="15"/>
        <v>0.88159999999999994</v>
      </c>
      <c r="AC91" s="43">
        <v>75000</v>
      </c>
      <c r="AD91" s="139">
        <f t="shared" si="16"/>
        <v>0.73249999999999993</v>
      </c>
      <c r="AE91" s="26">
        <v>43.548387096774192</v>
      </c>
      <c r="AF91" s="139">
        <f t="shared" si="17"/>
        <v>0.99560000000000004</v>
      </c>
      <c r="AG91" s="139">
        <f t="shared" si="18"/>
        <v>4.4273999999999996</v>
      </c>
      <c r="AH91" s="114">
        <f t="shared" si="19"/>
        <v>0.61670000000000003</v>
      </c>
      <c r="AI91" s="261" t="s">
        <v>1377</v>
      </c>
      <c r="AJ91" s="234">
        <v>88</v>
      </c>
      <c r="AK91"/>
      <c r="AL91"/>
      <c r="AM91"/>
      <c r="AN91"/>
      <c r="AO91"/>
    </row>
    <row r="92" spans="2:41" s="111" customFormat="1" x14ac:dyDescent="0.25">
      <c r="B92" s="184" t="s">
        <v>1601</v>
      </c>
      <c r="C92" s="38" t="s">
        <v>1332</v>
      </c>
      <c r="D92" s="38" t="s">
        <v>630</v>
      </c>
      <c r="E92" s="13">
        <v>5</v>
      </c>
      <c r="F92" s="38" t="s">
        <v>631</v>
      </c>
      <c r="G92" s="38" t="s">
        <v>340</v>
      </c>
      <c r="H92" s="38" t="s">
        <v>1004</v>
      </c>
      <c r="I92" s="38">
        <v>540197</v>
      </c>
      <c r="J92" s="38">
        <v>5474380</v>
      </c>
      <c r="K92" s="38" t="s">
        <v>294</v>
      </c>
      <c r="L92" s="72">
        <v>0.52491916426529261</v>
      </c>
      <c r="M92" s="81">
        <v>1385</v>
      </c>
      <c r="N92" s="141">
        <v>2638.5014956322398</v>
      </c>
      <c r="O92" s="105">
        <v>558</v>
      </c>
      <c r="P92" s="63">
        <v>2.48</v>
      </c>
      <c r="Q92" s="26">
        <v>29.928315412186379</v>
      </c>
      <c r="R92" s="137">
        <f t="shared" si="10"/>
        <v>0.8377</v>
      </c>
      <c r="S92" s="26">
        <v>32.299999999999997</v>
      </c>
      <c r="T92" s="137">
        <f t="shared" si="11"/>
        <v>0.78849999999999998</v>
      </c>
      <c r="U92" s="26">
        <v>36.678700361010833</v>
      </c>
      <c r="V92" s="139">
        <f t="shared" si="12"/>
        <v>0.42980000000000002</v>
      </c>
      <c r="W92" s="26">
        <v>29.097472924187727</v>
      </c>
      <c r="X92" s="139">
        <f t="shared" si="13"/>
        <v>0.77629999999999999</v>
      </c>
      <c r="Y92" s="26">
        <v>10.046948356807512</v>
      </c>
      <c r="Z92" s="139">
        <f t="shared" si="14"/>
        <v>0.37280000000000002</v>
      </c>
      <c r="AA92" s="26">
        <v>1.1461318051575899</v>
      </c>
      <c r="AB92" s="139">
        <f t="shared" si="15"/>
        <v>0.15359999999999996</v>
      </c>
      <c r="AC92" s="43">
        <v>71000</v>
      </c>
      <c r="AD92" s="139">
        <f t="shared" si="16"/>
        <v>0.77639999999999998</v>
      </c>
      <c r="AE92" s="26">
        <v>2.745664739884393</v>
      </c>
      <c r="AF92" s="139">
        <f t="shared" si="17"/>
        <v>0.28939999999999999</v>
      </c>
      <c r="AG92" s="139">
        <f t="shared" si="18"/>
        <v>4.4245000000000001</v>
      </c>
      <c r="AH92" s="114">
        <f t="shared" si="19"/>
        <v>0.61229999999999996</v>
      </c>
      <c r="AI92" s="261" t="s">
        <v>1377</v>
      </c>
      <c r="AJ92" s="234">
        <v>89</v>
      </c>
      <c r="AK92"/>
      <c r="AL92"/>
      <c r="AM92"/>
      <c r="AN92"/>
      <c r="AO92"/>
    </row>
    <row r="93" spans="2:41" s="111" customFormat="1" x14ac:dyDescent="0.25">
      <c r="B93" s="184" t="s">
        <v>1500</v>
      </c>
      <c r="C93" s="38" t="s">
        <v>1332</v>
      </c>
      <c r="D93" s="38" t="s">
        <v>344</v>
      </c>
      <c r="E93" s="13">
        <v>6</v>
      </c>
      <c r="F93" s="38" t="s">
        <v>345</v>
      </c>
      <c r="G93" s="38" t="s">
        <v>340</v>
      </c>
      <c r="H93" s="38" t="s">
        <v>1037</v>
      </c>
      <c r="I93" s="38">
        <v>540257</v>
      </c>
      <c r="J93" s="38">
        <v>5479708</v>
      </c>
      <c r="K93" s="38" t="s">
        <v>305</v>
      </c>
      <c r="L93" s="72">
        <v>1.184742505933404</v>
      </c>
      <c r="M93" s="81">
        <v>2067</v>
      </c>
      <c r="N93" s="141">
        <v>1744.6829075922333</v>
      </c>
      <c r="O93" s="105">
        <v>678</v>
      </c>
      <c r="P93" s="63">
        <v>3.04</v>
      </c>
      <c r="Q93" s="26">
        <v>23.303834808259587</v>
      </c>
      <c r="R93" s="137">
        <f t="shared" si="10"/>
        <v>0.67100000000000004</v>
      </c>
      <c r="S93" s="26">
        <v>12.9</v>
      </c>
      <c r="T93" s="137">
        <f t="shared" si="11"/>
        <v>0.12770000000000001</v>
      </c>
      <c r="U93" s="26">
        <v>38.026124818577649</v>
      </c>
      <c r="V93" s="139">
        <f t="shared" si="12"/>
        <v>0.5131</v>
      </c>
      <c r="W93" s="26">
        <v>19.990295972828722</v>
      </c>
      <c r="X93" s="139">
        <f t="shared" si="13"/>
        <v>0.5</v>
      </c>
      <c r="Y93" s="26">
        <v>15.546874999999998</v>
      </c>
      <c r="Z93" s="139">
        <f t="shared" si="14"/>
        <v>0.70169999999999999</v>
      </c>
      <c r="AA93" s="26">
        <v>-4.1976980365605998</v>
      </c>
      <c r="AB93" s="139">
        <f t="shared" si="15"/>
        <v>0.32020000000000004</v>
      </c>
      <c r="AC93" s="43">
        <v>66200</v>
      </c>
      <c r="AD93" s="139">
        <f t="shared" si="16"/>
        <v>0.82020000000000004</v>
      </c>
      <c r="AE93" s="26">
        <v>13.032258064516128</v>
      </c>
      <c r="AF93" s="139">
        <f t="shared" si="17"/>
        <v>0.75</v>
      </c>
      <c r="AG93" s="139">
        <f t="shared" si="18"/>
        <v>4.4039000000000001</v>
      </c>
      <c r="AH93" s="114">
        <f t="shared" si="19"/>
        <v>0.6079</v>
      </c>
      <c r="AI93" s="261" t="s">
        <v>1377</v>
      </c>
      <c r="AJ93" s="234">
        <v>90</v>
      </c>
      <c r="AK93"/>
      <c r="AL93"/>
      <c r="AM93"/>
      <c r="AN93"/>
      <c r="AO93"/>
    </row>
    <row r="94" spans="2:41" s="111" customFormat="1" ht="15.75" thickBot="1" x14ac:dyDescent="0.3">
      <c r="B94" s="468" t="s">
        <v>1492</v>
      </c>
      <c r="C94" s="190" t="s">
        <v>1332</v>
      </c>
      <c r="D94" s="190" t="s">
        <v>573</v>
      </c>
      <c r="E94" s="191">
        <v>4</v>
      </c>
      <c r="F94" s="190" t="s">
        <v>574</v>
      </c>
      <c r="G94" s="190" t="s">
        <v>340</v>
      </c>
      <c r="H94" s="190" t="s">
        <v>784</v>
      </c>
      <c r="I94" s="190">
        <v>540159</v>
      </c>
      <c r="J94" s="190">
        <v>5451676</v>
      </c>
      <c r="K94" s="190" t="s">
        <v>226</v>
      </c>
      <c r="L94" s="192">
        <v>2.4454411820101085</v>
      </c>
      <c r="M94" s="193">
        <v>1329</v>
      </c>
      <c r="N94" s="194">
        <v>543.46021886635037</v>
      </c>
      <c r="O94" s="195">
        <v>354</v>
      </c>
      <c r="P94" s="196">
        <v>3.58</v>
      </c>
      <c r="Q94" s="197">
        <v>25.70621468926554</v>
      </c>
      <c r="R94" s="265">
        <f t="shared" si="10"/>
        <v>0.75</v>
      </c>
      <c r="S94" s="197">
        <v>16.3</v>
      </c>
      <c r="T94" s="265">
        <f t="shared" si="11"/>
        <v>0.2422</v>
      </c>
      <c r="U94" s="197">
        <v>37.622272385252067</v>
      </c>
      <c r="V94" s="198">
        <f t="shared" si="12"/>
        <v>0.47360000000000002</v>
      </c>
      <c r="W94" s="197">
        <v>27.646129541864141</v>
      </c>
      <c r="X94" s="198">
        <f t="shared" si="13"/>
        <v>0.75</v>
      </c>
      <c r="Y94" s="197">
        <v>16.062176165803109</v>
      </c>
      <c r="Z94" s="198">
        <f t="shared" si="14"/>
        <v>0.72799999999999998</v>
      </c>
      <c r="AA94" s="197">
        <v>-5.3130929791271404</v>
      </c>
      <c r="AB94" s="198">
        <f t="shared" si="15"/>
        <v>0.36409999999999998</v>
      </c>
      <c r="AC94" s="199">
        <v>79700</v>
      </c>
      <c r="AD94" s="198">
        <f t="shared" si="16"/>
        <v>0.65789999999999993</v>
      </c>
      <c r="AE94" s="197">
        <v>4.8832271762208075</v>
      </c>
      <c r="AF94" s="198">
        <f t="shared" si="17"/>
        <v>0.42980000000000002</v>
      </c>
      <c r="AG94" s="198">
        <f t="shared" si="18"/>
        <v>4.3956</v>
      </c>
      <c r="AH94" s="203">
        <f t="shared" si="19"/>
        <v>0.60350000000000004</v>
      </c>
      <c r="AI94" s="268" t="s">
        <v>1377</v>
      </c>
      <c r="AJ94" s="237">
        <v>91</v>
      </c>
      <c r="AK94"/>
      <c r="AL94"/>
      <c r="AM94"/>
      <c r="AN94"/>
      <c r="AO94"/>
    </row>
    <row r="95" spans="2:41" s="111" customFormat="1" x14ac:dyDescent="0.25">
      <c r="B95" s="173" t="s">
        <v>1546</v>
      </c>
      <c r="C95" s="174" t="s">
        <v>1332</v>
      </c>
      <c r="D95" s="174" t="s">
        <v>365</v>
      </c>
      <c r="E95" s="175">
        <v>4</v>
      </c>
      <c r="F95" s="174" t="s">
        <v>366</v>
      </c>
      <c r="G95" s="174" t="s">
        <v>340</v>
      </c>
      <c r="H95" s="174" t="s">
        <v>873</v>
      </c>
      <c r="I95" s="174">
        <v>540031</v>
      </c>
      <c r="J95" s="174">
        <v>5460028</v>
      </c>
      <c r="K95" s="174" t="s">
        <v>253</v>
      </c>
      <c r="L95" s="176">
        <v>9.6222691491939898</v>
      </c>
      <c r="M95" s="177">
        <v>8228</v>
      </c>
      <c r="N95" s="178">
        <v>855.09975582934294</v>
      </c>
      <c r="O95" s="179">
        <v>3410</v>
      </c>
      <c r="P95" s="180">
        <v>2.37</v>
      </c>
      <c r="Q95" s="181">
        <v>20</v>
      </c>
      <c r="R95" s="264">
        <f t="shared" si="10"/>
        <v>0.57889999999999997</v>
      </c>
      <c r="S95" s="181">
        <v>25.3</v>
      </c>
      <c r="T95" s="264">
        <f t="shared" si="11"/>
        <v>0.59470000000000001</v>
      </c>
      <c r="U95" s="181">
        <v>40.301409820126402</v>
      </c>
      <c r="V95" s="182">
        <f t="shared" si="12"/>
        <v>0.64470000000000005</v>
      </c>
      <c r="W95" s="181">
        <v>28.515289205452536</v>
      </c>
      <c r="X95" s="182">
        <f t="shared" si="13"/>
        <v>0.76749999999999996</v>
      </c>
      <c r="Y95" s="181">
        <v>15.147361206305691</v>
      </c>
      <c r="Z95" s="182">
        <f t="shared" si="14"/>
        <v>0.67100000000000004</v>
      </c>
      <c r="AA95" s="181">
        <v>5.8085381630012902</v>
      </c>
      <c r="AB95" s="182">
        <f t="shared" si="15"/>
        <v>8.340000000000003E-2</v>
      </c>
      <c r="AC95" s="183">
        <v>103800</v>
      </c>
      <c r="AD95" s="182">
        <f t="shared" si="16"/>
        <v>0.38600000000000001</v>
      </c>
      <c r="AE95" s="181">
        <v>9.477124183006536</v>
      </c>
      <c r="AF95" s="182">
        <f t="shared" si="17"/>
        <v>0.66220000000000001</v>
      </c>
      <c r="AG95" s="182">
        <f t="shared" si="18"/>
        <v>4.3884000000000007</v>
      </c>
      <c r="AH95" s="204">
        <f t="shared" si="19"/>
        <v>0.59909999999999997</v>
      </c>
      <c r="AI95" s="241" t="s">
        <v>1379</v>
      </c>
      <c r="AJ95" s="232">
        <v>92</v>
      </c>
      <c r="AK95"/>
      <c r="AL95"/>
      <c r="AM95"/>
      <c r="AN95"/>
      <c r="AO95"/>
    </row>
    <row r="96" spans="2:41" s="111" customFormat="1" x14ac:dyDescent="0.25">
      <c r="B96" s="184" t="s">
        <v>1432</v>
      </c>
      <c r="C96" s="38" t="s">
        <v>1332</v>
      </c>
      <c r="D96" s="38" t="s">
        <v>360</v>
      </c>
      <c r="E96" s="13">
        <v>6</v>
      </c>
      <c r="F96" s="38" t="s">
        <v>361</v>
      </c>
      <c r="G96" s="38" t="s">
        <v>340</v>
      </c>
      <c r="H96" s="38" t="s">
        <v>763</v>
      </c>
      <c r="I96" s="38">
        <v>540057</v>
      </c>
      <c r="J96" s="38">
        <v>5448748</v>
      </c>
      <c r="K96" s="38" t="s">
        <v>219</v>
      </c>
      <c r="L96" s="72">
        <v>0.97024933903641974</v>
      </c>
      <c r="M96" s="81">
        <v>373</v>
      </c>
      <c r="N96" s="141">
        <v>384.43726266326155</v>
      </c>
      <c r="O96" s="105">
        <v>144</v>
      </c>
      <c r="P96" s="63">
        <v>2.59</v>
      </c>
      <c r="Q96" s="26">
        <v>25.694444444444443</v>
      </c>
      <c r="R96" s="137">
        <f t="shared" si="10"/>
        <v>0.74119999999999997</v>
      </c>
      <c r="S96" s="26">
        <v>20.2</v>
      </c>
      <c r="T96" s="137">
        <f t="shared" si="11"/>
        <v>0.38319999999999999</v>
      </c>
      <c r="U96" s="26">
        <v>33.512064343163537</v>
      </c>
      <c r="V96" s="139">
        <f t="shared" si="12"/>
        <v>0.28070000000000001</v>
      </c>
      <c r="W96" s="26">
        <v>15.549597855227882</v>
      </c>
      <c r="X96" s="139">
        <f t="shared" si="13"/>
        <v>0.28499999999999998</v>
      </c>
      <c r="Y96" s="26">
        <v>11.790393013100436</v>
      </c>
      <c r="Z96" s="139">
        <f t="shared" si="14"/>
        <v>0.4824</v>
      </c>
      <c r="AA96" s="26">
        <v>-27.620967741935502</v>
      </c>
      <c r="AB96" s="139">
        <f t="shared" si="15"/>
        <v>0.90359999999999996</v>
      </c>
      <c r="AC96" s="43">
        <v>96900</v>
      </c>
      <c r="AD96" s="139">
        <f t="shared" si="16"/>
        <v>0.45179999999999998</v>
      </c>
      <c r="AE96" s="26">
        <v>20.903954802259886</v>
      </c>
      <c r="AF96" s="139">
        <f t="shared" si="17"/>
        <v>0.85960000000000003</v>
      </c>
      <c r="AG96" s="139">
        <f t="shared" si="18"/>
        <v>4.3875000000000002</v>
      </c>
      <c r="AH96" s="115">
        <f t="shared" si="19"/>
        <v>0.59470000000000001</v>
      </c>
      <c r="AI96" s="242" t="s">
        <v>1379</v>
      </c>
      <c r="AJ96" s="234">
        <v>93</v>
      </c>
      <c r="AK96"/>
      <c r="AL96"/>
      <c r="AM96"/>
      <c r="AN96"/>
      <c r="AO96"/>
    </row>
    <row r="97" spans="2:43" s="111" customFormat="1" x14ac:dyDescent="0.25">
      <c r="B97" s="184" t="s">
        <v>1583</v>
      </c>
      <c r="C97" s="38" t="s">
        <v>1332</v>
      </c>
      <c r="D97" s="38" t="s">
        <v>370</v>
      </c>
      <c r="E97" s="13">
        <v>1</v>
      </c>
      <c r="F97" s="38" t="s">
        <v>371</v>
      </c>
      <c r="G97" s="38" t="s">
        <v>340</v>
      </c>
      <c r="H97" s="38" t="s">
        <v>932</v>
      </c>
      <c r="I97" s="38">
        <v>540128</v>
      </c>
      <c r="J97" s="38">
        <v>5465692</v>
      </c>
      <c r="K97" s="38" t="s">
        <v>272</v>
      </c>
      <c r="L97" s="72">
        <v>3.0503165213432779</v>
      </c>
      <c r="M97" s="81">
        <v>5885</v>
      </c>
      <c r="N97" s="141">
        <v>1929.3079779826926</v>
      </c>
      <c r="O97" s="105">
        <v>2600</v>
      </c>
      <c r="P97" s="63">
        <v>2.2599999999999998</v>
      </c>
      <c r="Q97" s="26">
        <v>17.26923076923077</v>
      </c>
      <c r="R97" s="137">
        <f t="shared" si="10"/>
        <v>0.44729999999999998</v>
      </c>
      <c r="S97" s="26">
        <v>27.2</v>
      </c>
      <c r="T97" s="137">
        <f t="shared" si="11"/>
        <v>0.70040000000000002</v>
      </c>
      <c r="U97" s="26">
        <v>40.424808836023793</v>
      </c>
      <c r="V97" s="139">
        <f t="shared" si="12"/>
        <v>0.65780000000000005</v>
      </c>
      <c r="W97" s="26">
        <v>21.705822267620022</v>
      </c>
      <c r="X97" s="139">
        <f t="shared" si="13"/>
        <v>0.5877</v>
      </c>
      <c r="Y97" s="26">
        <v>12.438162544169613</v>
      </c>
      <c r="Z97" s="139">
        <f t="shared" si="14"/>
        <v>0.53500000000000003</v>
      </c>
      <c r="AA97" s="26">
        <v>-8.7064676616915406</v>
      </c>
      <c r="AB97" s="139">
        <f t="shared" si="15"/>
        <v>0.51319999999999999</v>
      </c>
      <c r="AC97" s="43">
        <v>102300</v>
      </c>
      <c r="AD97" s="139">
        <f t="shared" si="16"/>
        <v>0.40359999999999996</v>
      </c>
      <c r="AE97" s="26">
        <v>6.7754850631352017</v>
      </c>
      <c r="AF97" s="139">
        <f t="shared" si="17"/>
        <v>0.5131</v>
      </c>
      <c r="AG97" s="139">
        <f t="shared" si="18"/>
        <v>4.3581000000000003</v>
      </c>
      <c r="AH97" s="115">
        <f t="shared" si="19"/>
        <v>0.59030000000000005</v>
      </c>
      <c r="AI97" s="242" t="s">
        <v>1379</v>
      </c>
      <c r="AJ97" s="234">
        <v>94</v>
      </c>
      <c r="AK97"/>
      <c r="AL97"/>
      <c r="AM97"/>
      <c r="AN97"/>
      <c r="AO97"/>
    </row>
    <row r="98" spans="2:43" s="111" customFormat="1" x14ac:dyDescent="0.25">
      <c r="B98" s="184" t="s">
        <v>1582</v>
      </c>
      <c r="C98" s="38" t="s">
        <v>1332</v>
      </c>
      <c r="D98" s="38" t="s">
        <v>370</v>
      </c>
      <c r="E98" s="13">
        <v>1</v>
      </c>
      <c r="F98" s="38" t="s">
        <v>371</v>
      </c>
      <c r="G98" s="38" t="s">
        <v>340</v>
      </c>
      <c r="H98" s="38" t="s">
        <v>453</v>
      </c>
      <c r="I98" s="38">
        <v>540285</v>
      </c>
      <c r="J98" s="38">
        <v>5408524</v>
      </c>
      <c r="K98" s="38" t="s">
        <v>133</v>
      </c>
      <c r="L98" s="72">
        <v>9.0156785729920568</v>
      </c>
      <c r="M98" s="81">
        <v>9699</v>
      </c>
      <c r="N98" s="141">
        <v>1075.7925675228646</v>
      </c>
      <c r="O98" s="105">
        <v>4138</v>
      </c>
      <c r="P98" s="63">
        <v>2.29</v>
      </c>
      <c r="Q98" s="26">
        <v>21.12131464475592</v>
      </c>
      <c r="R98" s="137">
        <f t="shared" si="10"/>
        <v>0.60960000000000003</v>
      </c>
      <c r="S98" s="26">
        <v>21</v>
      </c>
      <c r="T98" s="137">
        <f t="shared" si="11"/>
        <v>0.41399999999999998</v>
      </c>
      <c r="U98" s="26">
        <v>38.137952366223324</v>
      </c>
      <c r="V98" s="139">
        <f t="shared" si="12"/>
        <v>0.52190000000000003</v>
      </c>
      <c r="W98" s="26">
        <v>26.233466302750369</v>
      </c>
      <c r="X98" s="139">
        <f t="shared" si="13"/>
        <v>0.72799999999999998</v>
      </c>
      <c r="Y98" s="26">
        <v>12.976560293702343</v>
      </c>
      <c r="Z98" s="139">
        <f t="shared" si="14"/>
        <v>0.56140000000000001</v>
      </c>
      <c r="AA98" s="26">
        <v>-7.5524073896812496</v>
      </c>
      <c r="AB98" s="139">
        <f t="shared" si="15"/>
        <v>0.47370000000000001</v>
      </c>
      <c r="AC98" s="43">
        <v>78100</v>
      </c>
      <c r="AD98" s="139">
        <f t="shared" si="16"/>
        <v>0.68430000000000002</v>
      </c>
      <c r="AE98" s="26">
        <v>3.6404311572096808</v>
      </c>
      <c r="AF98" s="139">
        <f t="shared" si="17"/>
        <v>0.3377</v>
      </c>
      <c r="AG98" s="139">
        <f t="shared" si="18"/>
        <v>4.3306000000000004</v>
      </c>
      <c r="AH98" s="115">
        <f t="shared" si="19"/>
        <v>0.58589999999999998</v>
      </c>
      <c r="AI98" s="242" t="s">
        <v>1379</v>
      </c>
      <c r="AJ98" s="234">
        <v>95</v>
      </c>
      <c r="AK98"/>
      <c r="AL98"/>
      <c r="AM98"/>
      <c r="AN98"/>
      <c r="AO98"/>
    </row>
    <row r="99" spans="2:43" s="111" customFormat="1" x14ac:dyDescent="0.25">
      <c r="B99" s="186" t="s">
        <v>1501</v>
      </c>
      <c r="C99" s="48" t="s">
        <v>1332</v>
      </c>
      <c r="D99" s="48" t="s">
        <v>344</v>
      </c>
      <c r="E99" s="49">
        <v>6</v>
      </c>
      <c r="F99" s="48" t="s">
        <v>345</v>
      </c>
      <c r="G99" s="48" t="s">
        <v>340</v>
      </c>
      <c r="H99" s="48" t="s">
        <v>1049</v>
      </c>
      <c r="I99" s="48">
        <v>540137</v>
      </c>
      <c r="J99" s="48">
        <v>5481268</v>
      </c>
      <c r="K99" s="48" t="s">
        <v>309</v>
      </c>
      <c r="L99" s="75">
        <v>0.33465727543715046</v>
      </c>
      <c r="M99" s="84">
        <v>362</v>
      </c>
      <c r="N99" s="143">
        <v>1081.7036609382919</v>
      </c>
      <c r="O99" s="107">
        <v>141</v>
      </c>
      <c r="P99" s="66">
        <v>2.57</v>
      </c>
      <c r="Q99" s="50">
        <v>19.148936170212767</v>
      </c>
      <c r="R99" s="136">
        <f t="shared" si="10"/>
        <v>0.55259999999999998</v>
      </c>
      <c r="S99" s="50">
        <v>15.8</v>
      </c>
      <c r="T99" s="136">
        <f t="shared" si="11"/>
        <v>0.22459999999999999</v>
      </c>
      <c r="U99" s="50">
        <v>27.900552486187845</v>
      </c>
      <c r="V99" s="136">
        <f t="shared" si="12"/>
        <v>0.12280000000000001</v>
      </c>
      <c r="W99" s="50">
        <v>29.834254143646412</v>
      </c>
      <c r="X99" s="136">
        <f t="shared" si="13"/>
        <v>0.79820000000000002</v>
      </c>
      <c r="Y99" s="50">
        <v>18.796992481203006</v>
      </c>
      <c r="Z99" s="136">
        <f t="shared" si="14"/>
        <v>0.81140000000000001</v>
      </c>
      <c r="AA99" s="50">
        <v>0.68027210884353695</v>
      </c>
      <c r="AB99" s="136">
        <f t="shared" si="15"/>
        <v>0.15790000000000004</v>
      </c>
      <c r="AC99" s="51">
        <v>58200</v>
      </c>
      <c r="AD99" s="136">
        <f t="shared" si="16"/>
        <v>0.88159999999999994</v>
      </c>
      <c r="AE99" s="50">
        <v>13.924050632911392</v>
      </c>
      <c r="AF99" s="136">
        <f t="shared" si="17"/>
        <v>0.77190000000000003</v>
      </c>
      <c r="AG99" s="139">
        <f t="shared" si="18"/>
        <v>4.3209999999999997</v>
      </c>
      <c r="AH99" s="115">
        <f t="shared" si="19"/>
        <v>0.58140000000000003</v>
      </c>
      <c r="AI99" s="242" t="s">
        <v>1379</v>
      </c>
      <c r="AJ99" s="234">
        <v>96</v>
      </c>
      <c r="AK99"/>
      <c r="AL99"/>
      <c r="AM99"/>
      <c r="AN99"/>
      <c r="AO99"/>
    </row>
    <row r="100" spans="2:43" s="111" customFormat="1" x14ac:dyDescent="0.25">
      <c r="B100" s="184" t="s">
        <v>1575</v>
      </c>
      <c r="C100" s="38" t="s">
        <v>1332</v>
      </c>
      <c r="D100" s="38" t="s">
        <v>430</v>
      </c>
      <c r="E100" s="13">
        <v>10</v>
      </c>
      <c r="F100" s="38" t="s">
        <v>431</v>
      </c>
      <c r="G100" s="38" t="s">
        <v>340</v>
      </c>
      <c r="H100" s="38" t="s">
        <v>835</v>
      </c>
      <c r="I100" s="38">
        <v>540111</v>
      </c>
      <c r="J100" s="38">
        <v>5456020</v>
      </c>
      <c r="K100" s="38" t="s">
        <v>242</v>
      </c>
      <c r="L100" s="72">
        <v>3.3176638774467127</v>
      </c>
      <c r="M100" s="81">
        <v>8195</v>
      </c>
      <c r="N100" s="141">
        <v>2470.1115913848707</v>
      </c>
      <c r="O100" s="105">
        <v>3526</v>
      </c>
      <c r="P100" s="63">
        <v>2.2799999999999998</v>
      </c>
      <c r="Q100" s="26">
        <v>20.079410096426546</v>
      </c>
      <c r="R100" s="137">
        <f t="shared" si="10"/>
        <v>0.58330000000000004</v>
      </c>
      <c r="S100" s="26">
        <v>30.1</v>
      </c>
      <c r="T100" s="137">
        <f t="shared" si="11"/>
        <v>0.7621</v>
      </c>
      <c r="U100" s="26">
        <v>33.032336790726049</v>
      </c>
      <c r="V100" s="139">
        <f t="shared" si="12"/>
        <v>0.26750000000000002</v>
      </c>
      <c r="W100" s="26">
        <v>21.139318885448915</v>
      </c>
      <c r="X100" s="139">
        <f t="shared" si="13"/>
        <v>0.55700000000000005</v>
      </c>
      <c r="Y100" s="26">
        <v>8.6670742892081929</v>
      </c>
      <c r="Z100" s="139">
        <f t="shared" si="14"/>
        <v>0.31569999999999998</v>
      </c>
      <c r="AA100" s="26">
        <v>-13.146597982399699</v>
      </c>
      <c r="AB100" s="139">
        <f t="shared" si="15"/>
        <v>0.64040000000000008</v>
      </c>
      <c r="AC100" s="43">
        <v>83300</v>
      </c>
      <c r="AD100" s="139">
        <f t="shared" si="16"/>
        <v>0.59220000000000006</v>
      </c>
      <c r="AE100" s="26">
        <v>7.3429042127559425</v>
      </c>
      <c r="AF100" s="139">
        <f t="shared" si="17"/>
        <v>0.54379999999999995</v>
      </c>
      <c r="AG100" s="139">
        <f t="shared" si="18"/>
        <v>4.2620000000000005</v>
      </c>
      <c r="AH100" s="115">
        <f t="shared" si="19"/>
        <v>0.57699999999999996</v>
      </c>
      <c r="AI100" s="242" t="s">
        <v>1379</v>
      </c>
      <c r="AJ100" s="234">
        <v>97</v>
      </c>
      <c r="AK100"/>
      <c r="AL100"/>
      <c r="AM100"/>
      <c r="AN100"/>
      <c r="AO100"/>
    </row>
    <row r="101" spans="2:43" s="111" customFormat="1" x14ac:dyDescent="0.25">
      <c r="B101" s="184" t="s">
        <v>1493</v>
      </c>
      <c r="C101" s="38" t="s">
        <v>1332</v>
      </c>
      <c r="D101" s="38" t="s">
        <v>344</v>
      </c>
      <c r="E101" s="13">
        <v>6</v>
      </c>
      <c r="F101" s="38" t="s">
        <v>345</v>
      </c>
      <c r="G101" s="38" t="s">
        <v>340</v>
      </c>
      <c r="H101" s="38" t="s">
        <v>346</v>
      </c>
      <c r="I101" s="38">
        <v>540161</v>
      </c>
      <c r="J101" s="38">
        <v>5400748</v>
      </c>
      <c r="K101" s="38" t="s">
        <v>111</v>
      </c>
      <c r="L101" s="72">
        <v>0.27309986812686976</v>
      </c>
      <c r="M101" s="81">
        <v>318</v>
      </c>
      <c r="N101" s="141">
        <v>1164.4092037872083</v>
      </c>
      <c r="O101" s="105">
        <v>118</v>
      </c>
      <c r="P101" s="63">
        <v>2.69</v>
      </c>
      <c r="Q101" s="26">
        <v>19.491525423728813</v>
      </c>
      <c r="R101" s="137">
        <f t="shared" si="10"/>
        <v>0.57010000000000005</v>
      </c>
      <c r="S101" s="26">
        <v>7.8</v>
      </c>
      <c r="T101" s="137">
        <f t="shared" si="11"/>
        <v>4.8399999999999999E-2</v>
      </c>
      <c r="U101" s="26">
        <v>22.012578616352201</v>
      </c>
      <c r="V101" s="139">
        <f t="shared" si="12"/>
        <v>3.9399999999999998E-2</v>
      </c>
      <c r="W101" s="26">
        <v>8.8050314465408803</v>
      </c>
      <c r="X101" s="139">
        <f t="shared" si="13"/>
        <v>5.2600000000000001E-2</v>
      </c>
      <c r="Y101" s="26">
        <v>28.630705394190869</v>
      </c>
      <c r="Z101" s="139">
        <f t="shared" si="14"/>
        <v>0.94730000000000003</v>
      </c>
      <c r="AA101" s="26">
        <v>-16.7224080267559</v>
      </c>
      <c r="AB101" s="139">
        <f t="shared" si="15"/>
        <v>0.70619999999999994</v>
      </c>
      <c r="AC101" s="43">
        <v>33200</v>
      </c>
      <c r="AD101" s="139">
        <f t="shared" si="16"/>
        <v>0.97809999999999997</v>
      </c>
      <c r="AE101" s="26">
        <v>24.113475177304963</v>
      </c>
      <c r="AF101" s="139">
        <f t="shared" si="17"/>
        <v>0.90780000000000005</v>
      </c>
      <c r="AG101" s="139">
        <f t="shared" si="18"/>
        <v>4.2499000000000002</v>
      </c>
      <c r="AH101" s="115">
        <f t="shared" si="19"/>
        <v>0.5726</v>
      </c>
      <c r="AI101" s="242" t="s">
        <v>1379</v>
      </c>
      <c r="AJ101" s="234">
        <v>98</v>
      </c>
      <c r="AK101"/>
      <c r="AL101"/>
      <c r="AM101"/>
      <c r="AN101"/>
      <c r="AO101"/>
    </row>
    <row r="102" spans="2:43" x14ac:dyDescent="0.25">
      <c r="B102" s="184" t="s">
        <v>1564</v>
      </c>
      <c r="C102" s="38" t="s">
        <v>1332</v>
      </c>
      <c r="D102" s="38" t="s">
        <v>420</v>
      </c>
      <c r="E102" s="13">
        <v>3</v>
      </c>
      <c r="F102" s="38" t="s">
        <v>421</v>
      </c>
      <c r="G102" s="38" t="s">
        <v>340</v>
      </c>
      <c r="H102" s="38" t="s">
        <v>787</v>
      </c>
      <c r="I102" s="38">
        <v>540079</v>
      </c>
      <c r="J102" s="38">
        <v>5451724</v>
      </c>
      <c r="K102" s="38" t="s">
        <v>227</v>
      </c>
      <c r="L102" s="72">
        <v>1.4072421862700168</v>
      </c>
      <c r="M102" s="81">
        <v>1557</v>
      </c>
      <c r="N102" s="141">
        <v>1106.4193606410604</v>
      </c>
      <c r="O102" s="105">
        <v>628</v>
      </c>
      <c r="P102" s="63">
        <v>2.36</v>
      </c>
      <c r="Q102" s="26">
        <v>14.64968152866242</v>
      </c>
      <c r="R102" s="137">
        <f t="shared" si="10"/>
        <v>0.35520000000000002</v>
      </c>
      <c r="S102" s="26">
        <v>36.5</v>
      </c>
      <c r="T102" s="137">
        <f t="shared" si="11"/>
        <v>0.85460000000000003</v>
      </c>
      <c r="U102" s="26">
        <v>38.407193320488119</v>
      </c>
      <c r="V102" s="139">
        <f t="shared" si="12"/>
        <v>0.53939999999999999</v>
      </c>
      <c r="W102" s="26">
        <v>22.312925170068027</v>
      </c>
      <c r="X102" s="139">
        <f t="shared" si="13"/>
        <v>0.61399999999999999</v>
      </c>
      <c r="Y102" s="26">
        <v>11.941580756013746</v>
      </c>
      <c r="Z102" s="139">
        <f t="shared" si="14"/>
        <v>0.5</v>
      </c>
      <c r="AA102" s="26">
        <v>6.65335994677312E-2</v>
      </c>
      <c r="AB102" s="139">
        <f t="shared" si="15"/>
        <v>0.16669999999999996</v>
      </c>
      <c r="AC102" s="43">
        <v>91500</v>
      </c>
      <c r="AD102" s="139">
        <f t="shared" si="16"/>
        <v>0.51760000000000006</v>
      </c>
      <c r="AE102" s="26">
        <v>9.6952908587257625</v>
      </c>
      <c r="AF102" s="139">
        <f t="shared" si="17"/>
        <v>0.69289999999999996</v>
      </c>
      <c r="AG102" s="139">
        <f t="shared" si="18"/>
        <v>4.2404000000000002</v>
      </c>
      <c r="AH102" s="115">
        <f t="shared" si="19"/>
        <v>0.56820000000000004</v>
      </c>
      <c r="AI102" s="242" t="s">
        <v>1379</v>
      </c>
      <c r="AJ102" s="234">
        <v>99</v>
      </c>
    </row>
    <row r="103" spans="2:43" x14ac:dyDescent="0.25">
      <c r="B103" s="184" t="s">
        <v>1832</v>
      </c>
      <c r="C103" s="38" t="s">
        <v>1332</v>
      </c>
      <c r="D103" s="38" t="s">
        <v>601</v>
      </c>
      <c r="E103" s="13">
        <v>4</v>
      </c>
      <c r="F103" s="38" t="s">
        <v>350</v>
      </c>
      <c r="G103" s="38" t="s">
        <v>340</v>
      </c>
      <c r="H103" s="38" t="s">
        <v>602</v>
      </c>
      <c r="I103" s="38">
        <v>540243</v>
      </c>
      <c r="J103" s="38">
        <v>5426692</v>
      </c>
      <c r="K103" s="38" t="s">
        <v>173</v>
      </c>
      <c r="L103" s="72">
        <v>0.52707964902439042</v>
      </c>
      <c r="M103" s="81">
        <v>124</v>
      </c>
      <c r="N103" s="141">
        <v>235.2585614518043</v>
      </c>
      <c r="O103" s="105">
        <v>57</v>
      </c>
      <c r="P103" s="63">
        <v>2.1800000000000002</v>
      </c>
      <c r="Q103" s="26">
        <v>0.3785777951774198</v>
      </c>
      <c r="R103" s="137">
        <f t="shared" si="10"/>
        <v>1.7500000000000002E-2</v>
      </c>
      <c r="S103" s="26">
        <v>35.4</v>
      </c>
      <c r="T103" s="137">
        <f t="shared" si="11"/>
        <v>0.84140000000000004</v>
      </c>
      <c r="U103" s="26">
        <v>33.87096774193548</v>
      </c>
      <c r="V103" s="139">
        <f t="shared" si="12"/>
        <v>0.307</v>
      </c>
      <c r="W103" s="26">
        <v>34.677419354838712</v>
      </c>
      <c r="X103" s="139">
        <f t="shared" si="13"/>
        <v>0.89029999999999998</v>
      </c>
      <c r="Y103" s="26">
        <v>9.8039215686274517</v>
      </c>
      <c r="Z103" s="139">
        <f t="shared" si="14"/>
        <v>0.36399999999999999</v>
      </c>
      <c r="AA103" s="26">
        <v>-19.4312796208531</v>
      </c>
      <c r="AB103" s="139">
        <f t="shared" si="15"/>
        <v>0.77200000000000002</v>
      </c>
      <c r="AC103" s="43">
        <v>87500</v>
      </c>
      <c r="AD103" s="139">
        <f t="shared" si="16"/>
        <v>0.55709999999999993</v>
      </c>
      <c r="AE103" s="26">
        <v>6.1946902654867255</v>
      </c>
      <c r="AF103" s="139">
        <f t="shared" si="17"/>
        <v>0.47799999999999998</v>
      </c>
      <c r="AG103" s="139">
        <f t="shared" si="18"/>
        <v>4.2272999999999996</v>
      </c>
      <c r="AH103" s="115">
        <f t="shared" si="19"/>
        <v>0.56379999999999997</v>
      </c>
      <c r="AI103" s="242" t="s">
        <v>1379</v>
      </c>
      <c r="AJ103" s="234">
        <v>100</v>
      </c>
    </row>
    <row r="104" spans="2:43" x14ac:dyDescent="0.25">
      <c r="B104" s="184" t="s">
        <v>1533</v>
      </c>
      <c r="C104" s="38" t="s">
        <v>1332</v>
      </c>
      <c r="D104" s="38" t="s">
        <v>707</v>
      </c>
      <c r="E104" s="13">
        <v>10</v>
      </c>
      <c r="F104" s="38" t="s">
        <v>708</v>
      </c>
      <c r="G104" s="38" t="s">
        <v>340</v>
      </c>
      <c r="H104" s="38" t="s">
        <v>914</v>
      </c>
      <c r="I104" s="38">
        <v>540210</v>
      </c>
      <c r="J104" s="38">
        <v>5463892</v>
      </c>
      <c r="K104" s="38" t="s">
        <v>266</v>
      </c>
      <c r="L104" s="72">
        <v>0.37841686548779269</v>
      </c>
      <c r="M104" s="81">
        <v>273</v>
      </c>
      <c r="N104" s="141">
        <v>721.42661941901918</v>
      </c>
      <c r="O104" s="105">
        <v>127</v>
      </c>
      <c r="P104" s="63">
        <v>2.15</v>
      </c>
      <c r="Q104" s="26">
        <v>12.598425196850393</v>
      </c>
      <c r="R104" s="137">
        <f t="shared" si="10"/>
        <v>0.27629999999999999</v>
      </c>
      <c r="S104" s="26">
        <v>26.1</v>
      </c>
      <c r="T104" s="137">
        <f t="shared" si="11"/>
        <v>0.64749999999999996</v>
      </c>
      <c r="U104" s="26">
        <v>29.304029304029307</v>
      </c>
      <c r="V104" s="139">
        <f t="shared" si="12"/>
        <v>0.1447</v>
      </c>
      <c r="W104" s="26">
        <v>22.344322344322347</v>
      </c>
      <c r="X104" s="139">
        <f t="shared" si="13"/>
        <v>0.61839999999999995</v>
      </c>
      <c r="Y104" s="26">
        <v>10.047846889952153</v>
      </c>
      <c r="Z104" s="139">
        <f t="shared" si="14"/>
        <v>0.37709999999999999</v>
      </c>
      <c r="AA104" s="26">
        <v>-34.239130434782602</v>
      </c>
      <c r="AB104" s="139">
        <f t="shared" si="15"/>
        <v>0.96930000000000005</v>
      </c>
      <c r="AC104" s="43">
        <v>113800</v>
      </c>
      <c r="AD104" s="139">
        <f t="shared" si="16"/>
        <v>0.28949999999999998</v>
      </c>
      <c r="AE104" s="26">
        <v>21.782178217821784</v>
      </c>
      <c r="AF104" s="139">
        <f t="shared" si="17"/>
        <v>0.88590000000000002</v>
      </c>
      <c r="AG104" s="139">
        <f t="shared" si="18"/>
        <v>4.2087000000000003</v>
      </c>
      <c r="AH104" s="115">
        <f t="shared" si="19"/>
        <v>0.55940000000000001</v>
      </c>
      <c r="AI104" s="242" t="s">
        <v>1379</v>
      </c>
      <c r="AJ104" s="234">
        <v>101</v>
      </c>
    </row>
    <row r="105" spans="2:43" x14ac:dyDescent="0.25">
      <c r="B105" s="184" t="s">
        <v>1569</v>
      </c>
      <c r="C105" s="38" t="s">
        <v>1332</v>
      </c>
      <c r="D105" s="38" t="s">
        <v>390</v>
      </c>
      <c r="E105" s="13">
        <v>6</v>
      </c>
      <c r="F105" s="38" t="s">
        <v>391</v>
      </c>
      <c r="G105" s="38" t="s">
        <v>340</v>
      </c>
      <c r="H105" s="38" t="s">
        <v>781</v>
      </c>
      <c r="I105" s="38">
        <v>540103</v>
      </c>
      <c r="J105" s="38">
        <v>5451100</v>
      </c>
      <c r="K105" s="38" t="s">
        <v>225</v>
      </c>
      <c r="L105" s="72">
        <v>1.1383186508809959</v>
      </c>
      <c r="M105" s="81">
        <v>1656</v>
      </c>
      <c r="N105" s="141">
        <v>1454.7771827496169</v>
      </c>
      <c r="O105" s="105">
        <v>639</v>
      </c>
      <c r="P105" s="63">
        <v>2.59</v>
      </c>
      <c r="Q105" s="26">
        <v>11.111111111111111</v>
      </c>
      <c r="R105" s="137">
        <f t="shared" si="10"/>
        <v>0.21049999999999999</v>
      </c>
      <c r="S105" s="26">
        <v>26</v>
      </c>
      <c r="T105" s="137">
        <f t="shared" si="11"/>
        <v>0.6431</v>
      </c>
      <c r="U105" s="26">
        <v>36.654589371980677</v>
      </c>
      <c r="V105" s="139">
        <f t="shared" si="12"/>
        <v>0.42099999999999999</v>
      </c>
      <c r="W105" s="26">
        <v>26.328502415458939</v>
      </c>
      <c r="X105" s="139">
        <f t="shared" si="13"/>
        <v>0.73240000000000005</v>
      </c>
      <c r="Y105" s="26">
        <v>17.781690140845072</v>
      </c>
      <c r="Z105" s="139">
        <f t="shared" si="14"/>
        <v>0.76749999999999996</v>
      </c>
      <c r="AA105" s="26">
        <v>-5.3805138148327698</v>
      </c>
      <c r="AB105" s="139">
        <f t="shared" si="15"/>
        <v>0.37290000000000001</v>
      </c>
      <c r="AC105" s="43">
        <v>90600</v>
      </c>
      <c r="AD105" s="139">
        <f t="shared" si="16"/>
        <v>0.52200000000000002</v>
      </c>
      <c r="AE105" s="26">
        <v>6.6489361702127656</v>
      </c>
      <c r="AF105" s="139">
        <f t="shared" si="17"/>
        <v>0.50429999999999997</v>
      </c>
      <c r="AG105" s="139">
        <f t="shared" si="18"/>
        <v>4.1737000000000002</v>
      </c>
      <c r="AH105" s="115">
        <f t="shared" si="19"/>
        <v>0.55500000000000005</v>
      </c>
      <c r="AI105" s="242" t="s">
        <v>1379</v>
      </c>
      <c r="AJ105" s="234">
        <v>102</v>
      </c>
    </row>
    <row r="106" spans="2:43" x14ac:dyDescent="0.25">
      <c r="B106" s="184" t="s">
        <v>1497</v>
      </c>
      <c r="C106" s="38" t="s">
        <v>1332</v>
      </c>
      <c r="D106" s="38" t="s">
        <v>344</v>
      </c>
      <c r="E106" s="13">
        <v>6</v>
      </c>
      <c r="F106" s="38" t="s">
        <v>345</v>
      </c>
      <c r="G106" s="38" t="s">
        <v>340</v>
      </c>
      <c r="H106" s="38" t="s">
        <v>846</v>
      </c>
      <c r="I106" s="38">
        <v>540268</v>
      </c>
      <c r="J106" s="38">
        <v>5458300</v>
      </c>
      <c r="K106" s="38" t="s">
        <v>245</v>
      </c>
      <c r="L106" s="72">
        <v>0.78456188383452652</v>
      </c>
      <c r="M106" s="81">
        <v>302</v>
      </c>
      <c r="N106" s="141">
        <v>384.92820798785505</v>
      </c>
      <c r="O106" s="105">
        <v>129</v>
      </c>
      <c r="P106" s="63">
        <v>2.34</v>
      </c>
      <c r="Q106" s="26">
        <v>16.279069767441861</v>
      </c>
      <c r="R106" s="137">
        <f t="shared" si="10"/>
        <v>0.4254</v>
      </c>
      <c r="S106" s="26">
        <v>16.3</v>
      </c>
      <c r="T106" s="137">
        <f t="shared" si="11"/>
        <v>0.2422</v>
      </c>
      <c r="U106" s="26">
        <v>32.781456953642383</v>
      </c>
      <c r="V106" s="139">
        <f t="shared" si="12"/>
        <v>0.25430000000000003</v>
      </c>
      <c r="W106" s="26">
        <v>21.192052980132452</v>
      </c>
      <c r="X106" s="139">
        <f t="shared" si="13"/>
        <v>0.56569999999999998</v>
      </c>
      <c r="Y106" s="26">
        <v>4.9773755656108598</v>
      </c>
      <c r="Z106" s="139">
        <f t="shared" si="14"/>
        <v>0.12709999999999999</v>
      </c>
      <c r="AA106" s="26">
        <v>-21.2765957446809</v>
      </c>
      <c r="AB106" s="139">
        <f t="shared" si="15"/>
        <v>0.80269999999999997</v>
      </c>
      <c r="AC106" s="43">
        <v>39300</v>
      </c>
      <c r="AD106" s="139">
        <f t="shared" si="16"/>
        <v>0.96060000000000001</v>
      </c>
      <c r="AE106" s="26">
        <v>14.569536423841059</v>
      </c>
      <c r="AF106" s="139">
        <f t="shared" si="17"/>
        <v>0.79379999999999995</v>
      </c>
      <c r="AG106" s="139">
        <f t="shared" si="18"/>
        <v>4.1718000000000002</v>
      </c>
      <c r="AH106" s="115">
        <f t="shared" si="19"/>
        <v>0.55059999999999998</v>
      </c>
      <c r="AI106" s="242" t="s">
        <v>1379</v>
      </c>
      <c r="AJ106" s="234">
        <v>103</v>
      </c>
    </row>
    <row r="107" spans="2:43" x14ac:dyDescent="0.25">
      <c r="B107" s="184" t="s">
        <v>1433</v>
      </c>
      <c r="C107" s="38" t="s">
        <v>1332</v>
      </c>
      <c r="D107" s="38" t="s">
        <v>360</v>
      </c>
      <c r="E107" s="13">
        <v>6</v>
      </c>
      <c r="F107" s="38" t="s">
        <v>361</v>
      </c>
      <c r="G107" s="38" t="s">
        <v>340</v>
      </c>
      <c r="H107" s="38" t="s">
        <v>766</v>
      </c>
      <c r="I107" s="38">
        <v>540058</v>
      </c>
      <c r="J107" s="38">
        <v>5449252</v>
      </c>
      <c r="K107" s="38" t="s">
        <v>220</v>
      </c>
      <c r="L107" s="72">
        <v>0.5029356275558956</v>
      </c>
      <c r="M107" s="81">
        <v>905</v>
      </c>
      <c r="N107" s="141">
        <v>1799.4350577190307</v>
      </c>
      <c r="O107" s="105">
        <v>224</v>
      </c>
      <c r="P107" s="63">
        <v>4.04</v>
      </c>
      <c r="Q107" s="26">
        <v>19.642857142857142</v>
      </c>
      <c r="R107" s="137">
        <f t="shared" si="10"/>
        <v>0.57450000000000001</v>
      </c>
      <c r="S107" s="26">
        <v>25.8</v>
      </c>
      <c r="T107" s="137">
        <f t="shared" si="11"/>
        <v>0.63429999999999997</v>
      </c>
      <c r="U107" s="26">
        <v>29.281767955801101</v>
      </c>
      <c r="V107" s="139">
        <f t="shared" si="12"/>
        <v>0.14030000000000001</v>
      </c>
      <c r="W107" s="26">
        <v>13.701657458563535</v>
      </c>
      <c r="X107" s="139">
        <f t="shared" si="13"/>
        <v>0.16220000000000001</v>
      </c>
      <c r="Y107" s="26">
        <v>15.730337078651685</v>
      </c>
      <c r="Z107" s="139">
        <f t="shared" si="14"/>
        <v>0.71050000000000002</v>
      </c>
      <c r="AA107" s="26">
        <v>-18.150684931506799</v>
      </c>
      <c r="AB107" s="139">
        <f t="shared" si="15"/>
        <v>0.7369</v>
      </c>
      <c r="AC107" s="43">
        <v>92400</v>
      </c>
      <c r="AD107" s="139">
        <f t="shared" si="16"/>
        <v>0.5</v>
      </c>
      <c r="AE107" s="26">
        <v>10.175438596491228</v>
      </c>
      <c r="AF107" s="139">
        <f t="shared" si="17"/>
        <v>0.70169999999999999</v>
      </c>
      <c r="AG107" s="139">
        <f t="shared" si="18"/>
        <v>4.1604000000000001</v>
      </c>
      <c r="AH107" s="115">
        <f t="shared" si="19"/>
        <v>0.54620000000000002</v>
      </c>
      <c r="AI107" s="242" t="s">
        <v>1379</v>
      </c>
      <c r="AJ107" s="234">
        <v>104</v>
      </c>
    </row>
    <row r="108" spans="2:43" x14ac:dyDescent="0.25">
      <c r="B108" s="184" t="s">
        <v>1529</v>
      </c>
      <c r="C108" s="38" t="s">
        <v>1332</v>
      </c>
      <c r="D108" s="38" t="s">
        <v>338</v>
      </c>
      <c r="E108" s="13">
        <v>4</v>
      </c>
      <c r="F108" s="38" t="s">
        <v>339</v>
      </c>
      <c r="G108" s="38" t="s">
        <v>340</v>
      </c>
      <c r="H108" s="38" t="s">
        <v>341</v>
      </c>
      <c r="I108" s="38">
        <v>540204</v>
      </c>
      <c r="J108" s="38">
        <v>5400364</v>
      </c>
      <c r="K108" s="38" t="s">
        <v>110</v>
      </c>
      <c r="L108" s="72">
        <v>0.47325912175072449</v>
      </c>
      <c r="M108" s="81">
        <v>1299</v>
      </c>
      <c r="N108" s="141">
        <v>2744.7965402011005</v>
      </c>
      <c r="O108" s="105">
        <v>436</v>
      </c>
      <c r="P108" s="63">
        <v>2.98</v>
      </c>
      <c r="Q108" s="26">
        <v>48.623853211009177</v>
      </c>
      <c r="R108" s="137">
        <f t="shared" si="10"/>
        <v>0.98240000000000005</v>
      </c>
      <c r="S108" s="26">
        <v>18.399999999999999</v>
      </c>
      <c r="T108" s="137">
        <f t="shared" si="11"/>
        <v>0.31709999999999999</v>
      </c>
      <c r="U108" s="26">
        <v>40.723633564280213</v>
      </c>
      <c r="V108" s="139">
        <f t="shared" si="12"/>
        <v>0.67979999999999996</v>
      </c>
      <c r="W108" s="26">
        <v>13.702848344880678</v>
      </c>
      <c r="X108" s="139">
        <f t="shared" si="13"/>
        <v>0.1666</v>
      </c>
      <c r="Y108" s="26">
        <v>20.495185694635488</v>
      </c>
      <c r="Z108" s="139">
        <f t="shared" si="14"/>
        <v>0.85519999999999996</v>
      </c>
      <c r="AA108" s="26">
        <v>-5.7989690721649501</v>
      </c>
      <c r="AB108" s="139">
        <f t="shared" si="15"/>
        <v>0.40359999999999996</v>
      </c>
      <c r="AC108" s="43">
        <v>91700</v>
      </c>
      <c r="AD108" s="139">
        <f t="shared" si="16"/>
        <v>0.50879999999999992</v>
      </c>
      <c r="AE108" s="26">
        <v>2.3255813953488373</v>
      </c>
      <c r="AF108" s="139">
        <f t="shared" si="17"/>
        <v>0.2324</v>
      </c>
      <c r="AG108" s="139">
        <f t="shared" si="18"/>
        <v>4.1459000000000001</v>
      </c>
      <c r="AH108" s="115">
        <f t="shared" si="19"/>
        <v>0.54179999999999995</v>
      </c>
      <c r="AI108" s="242" t="s">
        <v>1379</v>
      </c>
      <c r="AJ108" s="234">
        <v>105</v>
      </c>
    </row>
    <row r="109" spans="2:43" x14ac:dyDescent="0.25">
      <c r="B109" s="184" t="s">
        <v>1453</v>
      </c>
      <c r="C109" s="38" t="s">
        <v>1332</v>
      </c>
      <c r="D109" s="38" t="s">
        <v>516</v>
      </c>
      <c r="E109" s="13">
        <v>2</v>
      </c>
      <c r="F109" s="38" t="s">
        <v>517</v>
      </c>
      <c r="G109" s="38" t="s">
        <v>340</v>
      </c>
      <c r="H109" s="38" t="s">
        <v>1086</v>
      </c>
      <c r="I109" s="38">
        <v>545539</v>
      </c>
      <c r="J109" s="38">
        <v>5485900</v>
      </c>
      <c r="K109" s="38" t="s">
        <v>321</v>
      </c>
      <c r="L109" s="72">
        <v>0.33734568175860447</v>
      </c>
      <c r="M109" s="81">
        <v>456</v>
      </c>
      <c r="N109" s="141">
        <v>1351.7291747232186</v>
      </c>
      <c r="O109" s="105">
        <v>144</v>
      </c>
      <c r="P109" s="63">
        <v>3.17</v>
      </c>
      <c r="Q109" s="26">
        <v>22.222222222222221</v>
      </c>
      <c r="R109" s="137">
        <f t="shared" si="10"/>
        <v>0.62709999999999999</v>
      </c>
      <c r="S109" s="26">
        <v>25.7</v>
      </c>
      <c r="T109" s="137">
        <f t="shared" si="11"/>
        <v>0.62549999999999994</v>
      </c>
      <c r="U109" s="26">
        <v>36.622807017543856</v>
      </c>
      <c r="V109" s="139">
        <f t="shared" si="12"/>
        <v>0.41660000000000003</v>
      </c>
      <c r="W109" s="26">
        <v>17.982456140350877</v>
      </c>
      <c r="X109" s="139">
        <f t="shared" si="13"/>
        <v>0.39029999999999998</v>
      </c>
      <c r="Y109" s="26">
        <v>11.387900355871885</v>
      </c>
      <c r="Z109" s="139">
        <f t="shared" si="14"/>
        <v>0.46489999999999998</v>
      </c>
      <c r="AA109" s="26">
        <v>-5.8962264150943398</v>
      </c>
      <c r="AB109" s="139">
        <f t="shared" si="15"/>
        <v>0.40790000000000004</v>
      </c>
      <c r="AC109" s="43">
        <v>59000</v>
      </c>
      <c r="AD109" s="139">
        <f t="shared" si="16"/>
        <v>0.87719999999999998</v>
      </c>
      <c r="AE109" s="26">
        <v>3.1818181818181817</v>
      </c>
      <c r="AF109" s="139">
        <f t="shared" si="17"/>
        <v>0.31569999999999998</v>
      </c>
      <c r="AG109" s="139">
        <f t="shared" si="18"/>
        <v>4.1251999999999995</v>
      </c>
      <c r="AH109" s="115">
        <f t="shared" si="19"/>
        <v>0.53739999999999999</v>
      </c>
      <c r="AI109" s="242" t="s">
        <v>1379</v>
      </c>
      <c r="AJ109" s="234">
        <v>106</v>
      </c>
    </row>
    <row r="110" spans="2:43" x14ac:dyDescent="0.25">
      <c r="B110" s="184" t="s">
        <v>1402</v>
      </c>
      <c r="C110" s="38" t="s">
        <v>1332</v>
      </c>
      <c r="D110" s="38" t="s">
        <v>415</v>
      </c>
      <c r="E110" s="13">
        <v>7</v>
      </c>
      <c r="F110" s="38" t="s">
        <v>416</v>
      </c>
      <c r="G110" s="38" t="s">
        <v>340</v>
      </c>
      <c r="H110" s="38" t="s">
        <v>417</v>
      </c>
      <c r="I110" s="38">
        <v>540002</v>
      </c>
      <c r="J110" s="38">
        <v>5405788</v>
      </c>
      <c r="K110" s="38" t="s">
        <v>125</v>
      </c>
      <c r="L110" s="72">
        <v>2.1281813070914062</v>
      </c>
      <c r="M110" s="81">
        <v>1876</v>
      </c>
      <c r="N110" s="141">
        <v>881.50384262322871</v>
      </c>
      <c r="O110" s="105">
        <v>636</v>
      </c>
      <c r="P110" s="63">
        <v>2.95</v>
      </c>
      <c r="Q110" s="26">
        <v>16.037735849056602</v>
      </c>
      <c r="R110" s="137">
        <f t="shared" si="10"/>
        <v>0.41660000000000003</v>
      </c>
      <c r="S110" s="26">
        <v>15.1</v>
      </c>
      <c r="T110" s="137">
        <f t="shared" si="11"/>
        <v>0.2114</v>
      </c>
      <c r="U110" s="26">
        <v>41.471215351812369</v>
      </c>
      <c r="V110" s="139">
        <f t="shared" si="12"/>
        <v>0.72799999999999998</v>
      </c>
      <c r="W110" s="26">
        <v>19.776119402985074</v>
      </c>
      <c r="X110" s="139">
        <f t="shared" si="13"/>
        <v>0.4824</v>
      </c>
      <c r="Y110" s="26">
        <v>13.859649122807017</v>
      </c>
      <c r="Z110" s="139">
        <f t="shared" si="14"/>
        <v>0.62280000000000002</v>
      </c>
      <c r="AA110" s="26">
        <v>-6.0385216033316</v>
      </c>
      <c r="AB110" s="139">
        <f t="shared" si="15"/>
        <v>0.42110000000000003</v>
      </c>
      <c r="AC110" s="43">
        <v>81700</v>
      </c>
      <c r="AD110" s="139">
        <f t="shared" si="16"/>
        <v>0.62290000000000001</v>
      </c>
      <c r="AE110" s="26">
        <v>8.7483176312247632</v>
      </c>
      <c r="AF110" s="139">
        <f t="shared" si="17"/>
        <v>0.60519999999999996</v>
      </c>
      <c r="AG110" s="139">
        <f t="shared" si="18"/>
        <v>4.1104000000000003</v>
      </c>
      <c r="AH110" s="115">
        <f t="shared" si="19"/>
        <v>0.53300000000000003</v>
      </c>
      <c r="AI110" s="242" t="s">
        <v>1379</v>
      </c>
      <c r="AJ110" s="234">
        <v>107</v>
      </c>
      <c r="AQ110" s="410" t="s">
        <v>1698</v>
      </c>
    </row>
    <row r="111" spans="2:43" x14ac:dyDescent="0.25">
      <c r="B111" s="184" t="s">
        <v>1508</v>
      </c>
      <c r="C111" s="38" t="s">
        <v>1332</v>
      </c>
      <c r="D111" s="38" t="s">
        <v>405</v>
      </c>
      <c r="E111" s="13">
        <v>1</v>
      </c>
      <c r="F111" s="38" t="s">
        <v>406</v>
      </c>
      <c r="G111" s="38" t="s">
        <v>340</v>
      </c>
      <c r="H111" s="38" t="s">
        <v>769</v>
      </c>
      <c r="I111" s="38">
        <v>540286</v>
      </c>
      <c r="J111" s="38">
        <v>5449492</v>
      </c>
      <c r="K111" s="38" t="s">
        <v>221</v>
      </c>
      <c r="L111" s="72">
        <v>0.86354163325627753</v>
      </c>
      <c r="M111" s="81">
        <v>1546</v>
      </c>
      <c r="N111" s="141">
        <v>1790.3016374210945</v>
      </c>
      <c r="O111" s="105">
        <v>587</v>
      </c>
      <c r="P111" s="63">
        <v>2.63</v>
      </c>
      <c r="Q111" s="26">
        <v>19.250425894378196</v>
      </c>
      <c r="R111" s="137">
        <f t="shared" si="10"/>
        <v>0.55700000000000005</v>
      </c>
      <c r="S111" s="26">
        <v>21.1</v>
      </c>
      <c r="T111" s="137">
        <f t="shared" si="11"/>
        <v>0.4229</v>
      </c>
      <c r="U111" s="26">
        <v>49.353169469598967</v>
      </c>
      <c r="V111" s="139">
        <f t="shared" si="12"/>
        <v>0.91220000000000001</v>
      </c>
      <c r="W111" s="26">
        <v>22.877511341542451</v>
      </c>
      <c r="X111" s="139">
        <f t="shared" si="13"/>
        <v>0.63149999999999995</v>
      </c>
      <c r="Y111" s="26">
        <v>14.714714714714713</v>
      </c>
      <c r="Z111" s="139">
        <f t="shared" si="14"/>
        <v>0.66659999999999997</v>
      </c>
      <c r="AA111" s="26">
        <v>-4.7585227272727302</v>
      </c>
      <c r="AB111" s="139">
        <f t="shared" si="15"/>
        <v>0.34219999999999995</v>
      </c>
      <c r="AC111" s="43">
        <v>95300</v>
      </c>
      <c r="AD111" s="139">
        <f t="shared" si="16"/>
        <v>0.48250000000000004</v>
      </c>
      <c r="AE111" s="26">
        <v>0.59171597633136097</v>
      </c>
      <c r="AF111" s="139">
        <f t="shared" si="17"/>
        <v>9.2100000000000001E-2</v>
      </c>
      <c r="AG111" s="139">
        <f t="shared" si="18"/>
        <v>4.1070000000000002</v>
      </c>
      <c r="AH111" s="115">
        <f t="shared" si="19"/>
        <v>0.52859999999999996</v>
      </c>
      <c r="AI111" s="242" t="s">
        <v>1379</v>
      </c>
      <c r="AJ111" s="234">
        <v>108</v>
      </c>
    </row>
    <row r="112" spans="2:43" x14ac:dyDescent="0.25">
      <c r="B112" s="184" t="s">
        <v>1589</v>
      </c>
      <c r="C112" s="38" t="s">
        <v>1332</v>
      </c>
      <c r="D112" s="38" t="s">
        <v>960</v>
      </c>
      <c r="E112" s="13">
        <v>4</v>
      </c>
      <c r="F112" s="38" t="s">
        <v>961</v>
      </c>
      <c r="G112" s="38" t="s">
        <v>340</v>
      </c>
      <c r="H112" s="38" t="s">
        <v>1028</v>
      </c>
      <c r="I112" s="38">
        <v>540148</v>
      </c>
      <c r="J112" s="38">
        <v>5477980</v>
      </c>
      <c r="K112" s="38" t="s">
        <v>302</v>
      </c>
      <c r="L112" s="72">
        <v>4.5260168728898309</v>
      </c>
      <c r="M112" s="81">
        <v>3467</v>
      </c>
      <c r="N112" s="141">
        <v>766.0157037342957</v>
      </c>
      <c r="O112" s="105">
        <v>1565</v>
      </c>
      <c r="P112" s="63">
        <v>2.1800000000000002</v>
      </c>
      <c r="Q112" s="26">
        <v>27.412140575079874</v>
      </c>
      <c r="R112" s="137">
        <f t="shared" si="10"/>
        <v>0.79379999999999995</v>
      </c>
      <c r="S112" s="26">
        <v>25.3</v>
      </c>
      <c r="T112" s="137">
        <f t="shared" si="11"/>
        <v>0.59470000000000001</v>
      </c>
      <c r="U112" s="26">
        <v>50.764349581770986</v>
      </c>
      <c r="V112" s="139">
        <f t="shared" si="12"/>
        <v>0.94289999999999996</v>
      </c>
      <c r="W112" s="26">
        <v>16.78874890125989</v>
      </c>
      <c r="X112" s="139">
        <f t="shared" si="13"/>
        <v>0.34639999999999999</v>
      </c>
      <c r="Y112" s="26">
        <v>7.5146771037181992</v>
      </c>
      <c r="Z112" s="139">
        <f t="shared" si="14"/>
        <v>0.25869999999999999</v>
      </c>
      <c r="AA112" s="26">
        <v>-3.9473684210526301</v>
      </c>
      <c r="AB112" s="139">
        <f t="shared" si="15"/>
        <v>0.31579999999999997</v>
      </c>
      <c r="AC112" s="43">
        <v>163200</v>
      </c>
      <c r="AD112" s="139">
        <f t="shared" si="16"/>
        <v>9.2199999999999949E-2</v>
      </c>
      <c r="AE112" s="26">
        <v>10.587550901687028</v>
      </c>
      <c r="AF112" s="139">
        <f t="shared" si="17"/>
        <v>0.70609999999999995</v>
      </c>
      <c r="AG112" s="139">
        <f t="shared" si="18"/>
        <v>4.0505999999999993</v>
      </c>
      <c r="AH112" s="115">
        <f t="shared" si="19"/>
        <v>0.5242</v>
      </c>
      <c r="AI112" s="242" t="s">
        <v>1379</v>
      </c>
      <c r="AJ112" s="234">
        <v>109</v>
      </c>
      <c r="AQ112" s="410" t="s">
        <v>1698</v>
      </c>
    </row>
    <row r="113" spans="2:41" x14ac:dyDescent="0.25">
      <c r="B113" s="184" t="s">
        <v>1603</v>
      </c>
      <c r="C113" s="38" t="s">
        <v>1332</v>
      </c>
      <c r="D113" s="38" t="s">
        <v>511</v>
      </c>
      <c r="E113" s="13">
        <v>2</v>
      </c>
      <c r="F113" s="38" t="s">
        <v>512</v>
      </c>
      <c r="G113" s="38" t="s">
        <v>340</v>
      </c>
      <c r="H113" s="38" t="s">
        <v>513</v>
      </c>
      <c r="I113" s="38">
        <v>540232</v>
      </c>
      <c r="J113" s="38">
        <v>5414308</v>
      </c>
      <c r="K113" s="38" t="s">
        <v>149</v>
      </c>
      <c r="L113" s="72">
        <v>2.1686786454592726</v>
      </c>
      <c r="M113" s="81">
        <v>1306</v>
      </c>
      <c r="N113" s="141">
        <v>602.21001517881473</v>
      </c>
      <c r="O113" s="105">
        <v>487</v>
      </c>
      <c r="P113" s="63">
        <v>2.65</v>
      </c>
      <c r="Q113" s="26">
        <v>17.864476386036962</v>
      </c>
      <c r="R113" s="137">
        <f t="shared" si="10"/>
        <v>0.47799999999999998</v>
      </c>
      <c r="S113" s="26">
        <v>24.9</v>
      </c>
      <c r="T113" s="137">
        <f t="shared" si="11"/>
        <v>0.57699999999999996</v>
      </c>
      <c r="U113" s="26">
        <v>41.960183767228173</v>
      </c>
      <c r="V113" s="139">
        <f t="shared" si="12"/>
        <v>0.75870000000000004</v>
      </c>
      <c r="W113" s="26">
        <v>18.837209302325579</v>
      </c>
      <c r="X113" s="139">
        <f t="shared" si="13"/>
        <v>0.42099999999999999</v>
      </c>
      <c r="Y113" s="26">
        <v>12.51360174102285</v>
      </c>
      <c r="Z113" s="139">
        <f t="shared" si="14"/>
        <v>0.53939999999999999</v>
      </c>
      <c r="AA113" s="26">
        <v>-2.8965517241379302</v>
      </c>
      <c r="AB113" s="139">
        <f t="shared" si="15"/>
        <v>0.27200000000000002</v>
      </c>
      <c r="AC113" s="43">
        <v>102600</v>
      </c>
      <c r="AD113" s="139">
        <f t="shared" si="16"/>
        <v>0.3992</v>
      </c>
      <c r="AE113" s="26">
        <v>8.3209509658246645</v>
      </c>
      <c r="AF113" s="139">
        <f t="shared" si="17"/>
        <v>0.58330000000000004</v>
      </c>
      <c r="AG113" s="139">
        <f t="shared" si="18"/>
        <v>4.0286</v>
      </c>
      <c r="AH113" s="115">
        <f t="shared" si="19"/>
        <v>0.51980000000000004</v>
      </c>
      <c r="AI113" s="242" t="s">
        <v>1379</v>
      </c>
      <c r="AJ113" s="234">
        <v>110</v>
      </c>
    </row>
    <row r="114" spans="2:41" x14ac:dyDescent="0.25">
      <c r="B114" s="184" t="s">
        <v>1471</v>
      </c>
      <c r="C114" s="38" t="s">
        <v>1332</v>
      </c>
      <c r="D114" s="38" t="s">
        <v>370</v>
      </c>
      <c r="E114" s="13">
        <v>1</v>
      </c>
      <c r="F114" s="38" t="s">
        <v>371</v>
      </c>
      <c r="G114" s="38" t="s">
        <v>340</v>
      </c>
      <c r="H114" s="38" t="s">
        <v>876</v>
      </c>
      <c r="I114" s="38">
        <v>540127</v>
      </c>
      <c r="J114" s="38">
        <v>5460196</v>
      </c>
      <c r="K114" s="38" t="s">
        <v>254</v>
      </c>
      <c r="L114" s="72">
        <v>0.4195654269554191</v>
      </c>
      <c r="M114" s="81">
        <v>238</v>
      </c>
      <c r="N114" s="141">
        <v>567.25360267896588</v>
      </c>
      <c r="O114" s="105">
        <v>57</v>
      </c>
      <c r="P114" s="63">
        <v>4.18</v>
      </c>
      <c r="Q114" s="26">
        <v>12.280701754385964</v>
      </c>
      <c r="R114" s="137">
        <f t="shared" si="10"/>
        <v>0.26750000000000002</v>
      </c>
      <c r="S114" s="26">
        <v>17.3</v>
      </c>
      <c r="T114" s="137">
        <f t="shared" si="11"/>
        <v>0.27750000000000002</v>
      </c>
      <c r="U114" s="26">
        <v>60.924369747899156</v>
      </c>
      <c r="V114" s="139">
        <f t="shared" si="12"/>
        <v>1</v>
      </c>
      <c r="W114" s="26">
        <v>10.92436974789916</v>
      </c>
      <c r="X114" s="139">
        <f t="shared" si="13"/>
        <v>8.3299999999999999E-2</v>
      </c>
      <c r="Y114" s="26">
        <v>9.4736842105263168</v>
      </c>
      <c r="Z114" s="139">
        <f t="shared" si="14"/>
        <v>0.3508</v>
      </c>
      <c r="AA114" s="26">
        <v>9.9173553719008307</v>
      </c>
      <c r="AB114" s="139">
        <f t="shared" si="15"/>
        <v>6.579999999999997E-2</v>
      </c>
      <c r="AC114" s="43">
        <v>39000</v>
      </c>
      <c r="AD114" s="139">
        <f t="shared" si="16"/>
        <v>0.96499999999999997</v>
      </c>
      <c r="AE114" s="26">
        <v>60.810810810810814</v>
      </c>
      <c r="AF114" s="139">
        <f t="shared" si="17"/>
        <v>1</v>
      </c>
      <c r="AG114" s="139">
        <f t="shared" si="18"/>
        <v>4.0098999999999991</v>
      </c>
      <c r="AH114" s="115">
        <f t="shared" si="19"/>
        <v>0.51539999999999997</v>
      </c>
      <c r="AI114" s="242" t="s">
        <v>1379</v>
      </c>
      <c r="AJ114" s="234">
        <v>111</v>
      </c>
    </row>
    <row r="115" spans="2:41" s="111" customFormat="1" x14ac:dyDescent="0.25">
      <c r="B115" s="184" t="s">
        <v>1455</v>
      </c>
      <c r="C115" s="38" t="s">
        <v>1332</v>
      </c>
      <c r="D115" s="38" t="s">
        <v>390</v>
      </c>
      <c r="E115" s="13">
        <v>6</v>
      </c>
      <c r="F115" s="38" t="s">
        <v>391</v>
      </c>
      <c r="G115" s="38" t="s">
        <v>340</v>
      </c>
      <c r="H115" s="38" t="s">
        <v>598</v>
      </c>
      <c r="I115" s="38">
        <v>540100</v>
      </c>
      <c r="J115" s="38">
        <v>5426524</v>
      </c>
      <c r="K115" s="38" t="s">
        <v>172</v>
      </c>
      <c r="L115" s="72">
        <v>0.27949956599010178</v>
      </c>
      <c r="M115" s="81">
        <v>295</v>
      </c>
      <c r="N115" s="141">
        <v>1055.4578106588085</v>
      </c>
      <c r="O115" s="105">
        <v>108</v>
      </c>
      <c r="P115" s="63">
        <v>2.73</v>
      </c>
      <c r="Q115" s="26">
        <v>0</v>
      </c>
      <c r="R115" s="137">
        <f t="shared" si="10"/>
        <v>0</v>
      </c>
      <c r="S115" s="26">
        <v>24.7</v>
      </c>
      <c r="T115" s="137">
        <f t="shared" si="11"/>
        <v>0.56820000000000004</v>
      </c>
      <c r="U115" s="26">
        <v>48.135593220338983</v>
      </c>
      <c r="V115" s="139">
        <f t="shared" si="12"/>
        <v>0.88149999999999995</v>
      </c>
      <c r="W115" s="26">
        <v>25.084745762711862</v>
      </c>
      <c r="X115" s="139">
        <f t="shared" si="13"/>
        <v>0.69730000000000003</v>
      </c>
      <c r="Y115" s="26">
        <v>1.9512195121951219</v>
      </c>
      <c r="Z115" s="139">
        <f t="shared" si="14"/>
        <v>3.5000000000000003E-2</v>
      </c>
      <c r="AA115" s="26">
        <v>-8.5784313725490193</v>
      </c>
      <c r="AB115" s="139">
        <f t="shared" si="15"/>
        <v>0.50439999999999996</v>
      </c>
      <c r="AC115" s="43">
        <v>97100</v>
      </c>
      <c r="AD115" s="139">
        <f t="shared" si="16"/>
        <v>0.44740000000000002</v>
      </c>
      <c r="AE115" s="26">
        <v>20.74074074074074</v>
      </c>
      <c r="AF115" s="139">
        <f t="shared" si="17"/>
        <v>0.8508</v>
      </c>
      <c r="AG115" s="139">
        <f t="shared" si="18"/>
        <v>3.9845999999999999</v>
      </c>
      <c r="AH115" s="115">
        <f t="shared" si="19"/>
        <v>0.51100000000000001</v>
      </c>
      <c r="AI115" s="242" t="s">
        <v>1379</v>
      </c>
      <c r="AJ115" s="234">
        <v>112</v>
      </c>
      <c r="AK115"/>
      <c r="AL115"/>
      <c r="AM115"/>
      <c r="AN115"/>
      <c r="AO115"/>
    </row>
    <row r="116" spans="2:41" s="111" customFormat="1" x14ac:dyDescent="0.25">
      <c r="B116" s="188" t="s">
        <v>1330</v>
      </c>
      <c r="C116" s="17" t="s">
        <v>1332</v>
      </c>
      <c r="D116" s="17" t="s">
        <v>882</v>
      </c>
      <c r="E116" s="18">
        <v>5</v>
      </c>
      <c r="F116" s="17" t="s">
        <v>708</v>
      </c>
      <c r="G116" s="17" t="s">
        <v>340</v>
      </c>
      <c r="H116" s="17" t="s">
        <v>883</v>
      </c>
      <c r="I116" s="17">
        <v>540196</v>
      </c>
      <c r="J116" s="17">
        <v>5461636</v>
      </c>
      <c r="K116" s="17" t="s">
        <v>256</v>
      </c>
      <c r="L116" s="79">
        <v>0.84498523698841455</v>
      </c>
      <c r="M116" s="88">
        <v>2459</v>
      </c>
      <c r="N116" s="88">
        <v>2910.1100141868101</v>
      </c>
      <c r="O116" s="31">
        <v>949</v>
      </c>
      <c r="P116" s="70">
        <v>2.5911485774499474</v>
      </c>
      <c r="Q116" s="22">
        <v>15.17386722866175</v>
      </c>
      <c r="R116" s="138">
        <f t="shared" si="10"/>
        <v>0.37709999999999999</v>
      </c>
      <c r="S116" s="22">
        <v>23.3</v>
      </c>
      <c r="T116" s="138">
        <f t="shared" si="11"/>
        <v>0.51100000000000001</v>
      </c>
      <c r="U116" s="22">
        <v>38.064253761691745</v>
      </c>
      <c r="V116" s="138">
        <f t="shared" si="12"/>
        <v>0.51749999999999996</v>
      </c>
      <c r="W116" s="22">
        <v>21.350142334282229</v>
      </c>
      <c r="X116" s="138">
        <f t="shared" si="13"/>
        <v>0.57010000000000005</v>
      </c>
      <c r="Y116" s="22">
        <v>10.596379126730564</v>
      </c>
      <c r="Z116" s="138">
        <f t="shared" si="14"/>
        <v>0.41220000000000001</v>
      </c>
      <c r="AA116" s="22">
        <v>-3.4941131788834001</v>
      </c>
      <c r="AB116" s="138">
        <f t="shared" si="15"/>
        <v>0.30269999999999997</v>
      </c>
      <c r="AC116" s="47">
        <v>79200</v>
      </c>
      <c r="AD116" s="138">
        <f t="shared" si="16"/>
        <v>0.66670000000000007</v>
      </c>
      <c r="AE116" s="22">
        <v>8.8986784140969206</v>
      </c>
      <c r="AF116" s="138">
        <f t="shared" si="17"/>
        <v>0.61839999999999995</v>
      </c>
      <c r="AG116" s="139">
        <f t="shared" si="18"/>
        <v>3.9757000000000002</v>
      </c>
      <c r="AH116" s="115">
        <f t="shared" si="19"/>
        <v>0.50660000000000005</v>
      </c>
      <c r="AI116" s="242" t="s">
        <v>1379</v>
      </c>
      <c r="AJ116" s="234">
        <v>113</v>
      </c>
      <c r="AK116"/>
      <c r="AL116"/>
      <c r="AM116"/>
      <c r="AN116"/>
      <c r="AO116"/>
    </row>
    <row r="117" spans="2:41" s="111" customFormat="1" x14ac:dyDescent="0.25">
      <c r="B117" s="184" t="s">
        <v>1462</v>
      </c>
      <c r="C117" s="38" t="s">
        <v>1332</v>
      </c>
      <c r="D117" s="38" t="s">
        <v>692</v>
      </c>
      <c r="E117" s="13">
        <v>2</v>
      </c>
      <c r="F117" s="38" t="s">
        <v>693</v>
      </c>
      <c r="G117" s="38" t="s">
        <v>340</v>
      </c>
      <c r="H117" s="38" t="s">
        <v>852</v>
      </c>
      <c r="I117" s="38">
        <v>540249</v>
      </c>
      <c r="J117" s="38">
        <v>5458564</v>
      </c>
      <c r="K117" s="38" t="s">
        <v>247</v>
      </c>
      <c r="L117" s="72">
        <v>1.3004245238309506</v>
      </c>
      <c r="M117" s="81">
        <v>1541</v>
      </c>
      <c r="N117" s="141">
        <v>1184.9976463534636</v>
      </c>
      <c r="O117" s="105">
        <v>647</v>
      </c>
      <c r="P117" s="63">
        <v>2.38</v>
      </c>
      <c r="Q117" s="26">
        <v>11.437403400309119</v>
      </c>
      <c r="R117" s="137">
        <f t="shared" si="10"/>
        <v>0.2324</v>
      </c>
      <c r="S117" s="26">
        <v>26.3</v>
      </c>
      <c r="T117" s="137">
        <f t="shared" si="11"/>
        <v>0.66510000000000002</v>
      </c>
      <c r="U117" s="26">
        <v>41.920830629461385</v>
      </c>
      <c r="V117" s="139">
        <f t="shared" si="12"/>
        <v>0.75429999999999997</v>
      </c>
      <c r="W117" s="26">
        <v>19.338092147955873</v>
      </c>
      <c r="X117" s="139">
        <f t="shared" si="13"/>
        <v>0.45169999999999999</v>
      </c>
      <c r="Y117" s="26">
        <v>13.003355704697986</v>
      </c>
      <c r="Z117" s="139">
        <f t="shared" si="14"/>
        <v>0.57010000000000005</v>
      </c>
      <c r="AA117" s="26">
        <v>-5.3846153846153904</v>
      </c>
      <c r="AB117" s="139">
        <f t="shared" si="15"/>
        <v>0.37719999999999998</v>
      </c>
      <c r="AC117" s="43">
        <v>88600</v>
      </c>
      <c r="AD117" s="139">
        <f t="shared" si="16"/>
        <v>0.54830000000000001</v>
      </c>
      <c r="AE117" s="26">
        <v>4.1554959785522785</v>
      </c>
      <c r="AF117" s="139">
        <f t="shared" si="17"/>
        <v>0.37280000000000002</v>
      </c>
      <c r="AG117" s="139">
        <f t="shared" si="18"/>
        <v>3.9718999999999998</v>
      </c>
      <c r="AH117" s="115">
        <f t="shared" si="19"/>
        <v>0.50219999999999998</v>
      </c>
      <c r="AI117" s="242" t="s">
        <v>1379</v>
      </c>
      <c r="AJ117" s="234">
        <v>114</v>
      </c>
      <c r="AK117"/>
      <c r="AL117"/>
      <c r="AM117"/>
      <c r="AN117"/>
      <c r="AO117"/>
    </row>
    <row r="118" spans="2:41" s="111" customFormat="1" x14ac:dyDescent="0.25">
      <c r="B118" s="184" t="s">
        <v>1288</v>
      </c>
      <c r="C118" s="38" t="s">
        <v>1332</v>
      </c>
      <c r="D118" s="38" t="s">
        <v>516</v>
      </c>
      <c r="E118" s="13">
        <v>2</v>
      </c>
      <c r="F118" s="38" t="s">
        <v>517</v>
      </c>
      <c r="G118" s="38" t="s">
        <v>340</v>
      </c>
      <c r="H118" s="38" t="s">
        <v>760</v>
      </c>
      <c r="I118" s="38">
        <v>545535</v>
      </c>
      <c r="J118" s="38">
        <v>5448148</v>
      </c>
      <c r="K118" s="38" t="s">
        <v>218</v>
      </c>
      <c r="L118" s="72">
        <v>1.2335117387132903</v>
      </c>
      <c r="M118" s="81">
        <v>1680</v>
      </c>
      <c r="N118" s="141">
        <v>1361.9651498026712</v>
      </c>
      <c r="O118" s="105">
        <v>609</v>
      </c>
      <c r="P118" s="63">
        <v>2.76</v>
      </c>
      <c r="Q118" s="26">
        <v>17.569786535303777</v>
      </c>
      <c r="R118" s="137">
        <f t="shared" si="10"/>
        <v>0.46489999999999998</v>
      </c>
      <c r="S118" s="26">
        <v>24.9</v>
      </c>
      <c r="T118" s="137">
        <f t="shared" si="11"/>
        <v>0.57699999999999996</v>
      </c>
      <c r="U118" s="26">
        <v>25.654761904761902</v>
      </c>
      <c r="V118" s="139">
        <f t="shared" si="12"/>
        <v>9.2100000000000001E-2</v>
      </c>
      <c r="W118" s="26">
        <v>18.69047619047619</v>
      </c>
      <c r="X118" s="139">
        <f t="shared" si="13"/>
        <v>0.4078</v>
      </c>
      <c r="Y118" s="26">
        <v>20.223820943245403</v>
      </c>
      <c r="Z118" s="139">
        <f t="shared" si="14"/>
        <v>0.84640000000000004</v>
      </c>
      <c r="AA118" s="26">
        <v>-19.111860595840401</v>
      </c>
      <c r="AB118" s="139">
        <f t="shared" si="15"/>
        <v>0.75880000000000003</v>
      </c>
      <c r="AC118" s="43">
        <v>89300</v>
      </c>
      <c r="AD118" s="139">
        <f t="shared" si="16"/>
        <v>0.54390000000000005</v>
      </c>
      <c r="AE118" s="26">
        <v>2.4881516587677726</v>
      </c>
      <c r="AF118" s="139">
        <f t="shared" si="17"/>
        <v>0.2631</v>
      </c>
      <c r="AG118" s="139">
        <f t="shared" si="18"/>
        <v>3.9540000000000002</v>
      </c>
      <c r="AH118" s="115">
        <f t="shared" si="19"/>
        <v>0.49769999999999998</v>
      </c>
      <c r="AI118" s="242" t="s">
        <v>1379</v>
      </c>
      <c r="AJ118" s="234">
        <v>115</v>
      </c>
      <c r="AK118"/>
      <c r="AL118"/>
      <c r="AM118"/>
      <c r="AN118"/>
      <c r="AO118"/>
    </row>
    <row r="119" spans="2:41" s="111" customFormat="1" x14ac:dyDescent="0.25">
      <c r="B119" s="184" t="s">
        <v>1574</v>
      </c>
      <c r="C119" s="38" t="s">
        <v>1332</v>
      </c>
      <c r="D119" s="38" t="s">
        <v>430</v>
      </c>
      <c r="E119" s="13">
        <v>10</v>
      </c>
      <c r="F119" s="38" t="s">
        <v>431</v>
      </c>
      <c r="G119" s="38" t="s">
        <v>340</v>
      </c>
      <c r="H119" s="38" t="s">
        <v>772</v>
      </c>
      <c r="I119" s="38">
        <v>540110</v>
      </c>
      <c r="J119" s="38">
        <v>5450260</v>
      </c>
      <c r="K119" s="38" t="s">
        <v>222</v>
      </c>
      <c r="L119" s="72">
        <v>0.807742840183577</v>
      </c>
      <c r="M119" s="81">
        <v>1667</v>
      </c>
      <c r="N119" s="141">
        <v>2063.7756437694184</v>
      </c>
      <c r="O119" s="105">
        <v>599</v>
      </c>
      <c r="P119" s="63">
        <v>2.77</v>
      </c>
      <c r="Q119" s="26">
        <v>18.864774624373958</v>
      </c>
      <c r="R119" s="137">
        <f t="shared" si="10"/>
        <v>0.53500000000000003</v>
      </c>
      <c r="S119" s="26">
        <v>24</v>
      </c>
      <c r="T119" s="137">
        <f t="shared" si="11"/>
        <v>0.53300000000000003</v>
      </c>
      <c r="U119" s="26">
        <v>39.532093581283746</v>
      </c>
      <c r="V119" s="139">
        <f t="shared" si="12"/>
        <v>0.62280000000000002</v>
      </c>
      <c r="W119" s="26">
        <v>18.836232753449313</v>
      </c>
      <c r="X119" s="139">
        <f t="shared" si="13"/>
        <v>0.41660000000000003</v>
      </c>
      <c r="Y119" s="26">
        <v>10.653536257833482</v>
      </c>
      <c r="Z119" s="139">
        <f t="shared" si="14"/>
        <v>0.41660000000000003</v>
      </c>
      <c r="AA119" s="26">
        <v>-11.889927310488099</v>
      </c>
      <c r="AB119" s="139">
        <f t="shared" si="15"/>
        <v>0.60089999999999999</v>
      </c>
      <c r="AC119" s="43">
        <v>79300</v>
      </c>
      <c r="AD119" s="139">
        <f t="shared" si="16"/>
        <v>0.6623</v>
      </c>
      <c r="AE119" s="26">
        <v>1.240694789081886</v>
      </c>
      <c r="AF119" s="139">
        <f t="shared" si="17"/>
        <v>0.1578</v>
      </c>
      <c r="AG119" s="139">
        <f t="shared" si="18"/>
        <v>3.9449999999999998</v>
      </c>
      <c r="AH119" s="115">
        <f t="shared" si="19"/>
        <v>0.49330000000000002</v>
      </c>
      <c r="AI119" s="242" t="s">
        <v>1379</v>
      </c>
      <c r="AJ119" s="234">
        <v>116</v>
      </c>
      <c r="AK119"/>
      <c r="AL119"/>
      <c r="AM119"/>
      <c r="AN119"/>
      <c r="AO119"/>
    </row>
    <row r="120" spans="2:41" s="111" customFormat="1" x14ac:dyDescent="0.25">
      <c r="B120" s="184" t="s">
        <v>1584</v>
      </c>
      <c r="C120" s="38" t="s">
        <v>1332</v>
      </c>
      <c r="D120" s="38" t="s">
        <v>503</v>
      </c>
      <c r="E120" s="13">
        <v>8</v>
      </c>
      <c r="F120" s="38" t="s">
        <v>504</v>
      </c>
      <c r="G120" s="38" t="s">
        <v>340</v>
      </c>
      <c r="H120" s="38" t="s">
        <v>739</v>
      </c>
      <c r="I120" s="38">
        <v>540130</v>
      </c>
      <c r="J120" s="38">
        <v>5443492</v>
      </c>
      <c r="K120" s="38" t="s">
        <v>211</v>
      </c>
      <c r="L120" s="72">
        <v>1.9662216795357732</v>
      </c>
      <c r="M120" s="81">
        <v>4916</v>
      </c>
      <c r="N120" s="141">
        <v>2500.2267298571705</v>
      </c>
      <c r="O120" s="105">
        <v>2107</v>
      </c>
      <c r="P120" s="63">
        <v>2.13</v>
      </c>
      <c r="Q120" s="26">
        <v>27.337446606549598</v>
      </c>
      <c r="R120" s="137">
        <f t="shared" si="10"/>
        <v>0.78939999999999999</v>
      </c>
      <c r="S120" s="26">
        <v>17.600000000000001</v>
      </c>
      <c r="T120" s="137">
        <f t="shared" si="11"/>
        <v>0.2863</v>
      </c>
      <c r="U120" s="26">
        <v>36.289666395443447</v>
      </c>
      <c r="V120" s="139">
        <f t="shared" si="12"/>
        <v>0.39910000000000001</v>
      </c>
      <c r="W120" s="26">
        <v>19.975589910496339</v>
      </c>
      <c r="X120" s="139">
        <f t="shared" si="13"/>
        <v>0.49559999999999998</v>
      </c>
      <c r="Y120" s="26">
        <v>13.246681415929205</v>
      </c>
      <c r="Z120" s="139">
        <f t="shared" si="14"/>
        <v>0.5877</v>
      </c>
      <c r="AA120" s="26">
        <v>-10.571796286082</v>
      </c>
      <c r="AB120" s="139">
        <f t="shared" si="15"/>
        <v>0.55709999999999993</v>
      </c>
      <c r="AC120" s="43">
        <v>104000</v>
      </c>
      <c r="AD120" s="139">
        <f t="shared" si="16"/>
        <v>0.37290000000000001</v>
      </c>
      <c r="AE120" s="26">
        <v>5.8402006449301327</v>
      </c>
      <c r="AF120" s="139">
        <f t="shared" si="17"/>
        <v>0.45169999999999999</v>
      </c>
      <c r="AG120" s="139">
        <f t="shared" si="18"/>
        <v>3.9397999999999995</v>
      </c>
      <c r="AH120" s="115">
        <f t="shared" si="19"/>
        <v>0.4889</v>
      </c>
      <c r="AI120" s="242" t="s">
        <v>1379</v>
      </c>
      <c r="AJ120" s="234">
        <v>117</v>
      </c>
      <c r="AK120"/>
      <c r="AL120"/>
      <c r="AM120"/>
      <c r="AN120"/>
      <c r="AO120"/>
    </row>
    <row r="121" spans="2:41" s="111" customFormat="1" x14ac:dyDescent="0.25">
      <c r="B121" s="184" t="s">
        <v>1410</v>
      </c>
      <c r="C121" s="38" t="s">
        <v>1332</v>
      </c>
      <c r="D121" s="38" t="s">
        <v>484</v>
      </c>
      <c r="E121" s="13">
        <v>7</v>
      </c>
      <c r="F121" s="38" t="s">
        <v>485</v>
      </c>
      <c r="G121" s="38" t="s">
        <v>340</v>
      </c>
      <c r="H121" s="38" t="s">
        <v>638</v>
      </c>
      <c r="I121" s="38">
        <v>540237</v>
      </c>
      <c r="J121" s="38">
        <v>5430220</v>
      </c>
      <c r="K121" s="38" t="s">
        <v>183</v>
      </c>
      <c r="L121" s="72">
        <v>1.2162745023788388</v>
      </c>
      <c r="M121" s="81">
        <v>906</v>
      </c>
      <c r="N121" s="141">
        <v>744.89763472637844</v>
      </c>
      <c r="O121" s="105">
        <v>341</v>
      </c>
      <c r="P121" s="63">
        <v>2.66</v>
      </c>
      <c r="Q121" s="26">
        <v>14.95601173020528</v>
      </c>
      <c r="R121" s="137">
        <f t="shared" si="10"/>
        <v>0.36399999999999999</v>
      </c>
      <c r="S121" s="26">
        <v>16</v>
      </c>
      <c r="T121" s="137">
        <f t="shared" si="11"/>
        <v>0.2334</v>
      </c>
      <c r="U121" s="26">
        <v>41.390728476821195</v>
      </c>
      <c r="V121" s="139">
        <f t="shared" si="12"/>
        <v>0.71489999999999998</v>
      </c>
      <c r="W121" s="26">
        <v>15.783664459161148</v>
      </c>
      <c r="X121" s="139">
        <f t="shared" si="13"/>
        <v>0.29380000000000001</v>
      </c>
      <c r="Y121" s="26">
        <v>14.444444444444443</v>
      </c>
      <c r="Z121" s="139">
        <f t="shared" si="14"/>
        <v>0.64910000000000001</v>
      </c>
      <c r="AA121" s="26">
        <v>-16.409691629955901</v>
      </c>
      <c r="AB121" s="139">
        <f t="shared" si="15"/>
        <v>0.69740000000000002</v>
      </c>
      <c r="AC121" s="43">
        <v>101400</v>
      </c>
      <c r="AD121" s="139">
        <f t="shared" si="16"/>
        <v>0.4123</v>
      </c>
      <c r="AE121" s="26">
        <v>7.8431372549019605</v>
      </c>
      <c r="AF121" s="139">
        <f t="shared" si="17"/>
        <v>0.57450000000000001</v>
      </c>
      <c r="AG121" s="139">
        <f t="shared" si="18"/>
        <v>3.9394000000000005</v>
      </c>
      <c r="AH121" s="115">
        <f t="shared" si="19"/>
        <v>0.48449999999999999</v>
      </c>
      <c r="AI121" s="242" t="s">
        <v>1379</v>
      </c>
      <c r="AJ121" s="234">
        <v>118</v>
      </c>
      <c r="AK121"/>
      <c r="AL121"/>
      <c r="AM121"/>
      <c r="AN121"/>
      <c r="AO121"/>
    </row>
    <row r="122" spans="2:41" s="111" customFormat="1" x14ac:dyDescent="0.25">
      <c r="B122" s="184" t="s">
        <v>1423</v>
      </c>
      <c r="C122" s="38" t="s">
        <v>1332</v>
      </c>
      <c r="D122" s="38" t="s">
        <v>653</v>
      </c>
      <c r="E122" s="13">
        <v>7</v>
      </c>
      <c r="F122" s="38" t="s">
        <v>654</v>
      </c>
      <c r="G122" s="38" t="s">
        <v>340</v>
      </c>
      <c r="H122" s="38" t="s">
        <v>995</v>
      </c>
      <c r="I122" s="38">
        <v>540037</v>
      </c>
      <c r="J122" s="38">
        <v>5471620</v>
      </c>
      <c r="K122" s="38" t="s">
        <v>291</v>
      </c>
      <c r="L122" s="72">
        <v>0.34856505414426586</v>
      </c>
      <c r="M122" s="81">
        <v>159</v>
      </c>
      <c r="N122" s="141">
        <v>456.15588283899592</v>
      </c>
      <c r="O122" s="105">
        <v>45</v>
      </c>
      <c r="P122" s="63">
        <v>3.53</v>
      </c>
      <c r="Q122" s="26">
        <v>17.777777777777779</v>
      </c>
      <c r="R122" s="137">
        <f t="shared" si="10"/>
        <v>0.47360000000000002</v>
      </c>
      <c r="S122" s="26">
        <v>13.9</v>
      </c>
      <c r="T122" s="137">
        <f t="shared" si="11"/>
        <v>0.16739999999999999</v>
      </c>
      <c r="U122" s="26">
        <v>44.025157232704402</v>
      </c>
      <c r="V122" s="139">
        <f t="shared" si="12"/>
        <v>0.80259999999999998</v>
      </c>
      <c r="W122" s="26">
        <v>22.012578616352201</v>
      </c>
      <c r="X122" s="139">
        <f t="shared" si="13"/>
        <v>0.60519999999999996</v>
      </c>
      <c r="Y122" s="26">
        <v>14.285714285714285</v>
      </c>
      <c r="Z122" s="139">
        <f t="shared" si="14"/>
        <v>0.64029999999999998</v>
      </c>
      <c r="AA122" s="26">
        <v>13.207547169811299</v>
      </c>
      <c r="AB122" s="139">
        <f t="shared" si="15"/>
        <v>4.390000000000005E-2</v>
      </c>
      <c r="AC122" s="43">
        <v>104200</v>
      </c>
      <c r="AD122" s="139">
        <f t="shared" si="16"/>
        <v>0.36850000000000005</v>
      </c>
      <c r="AE122" s="26">
        <v>16.901408450704224</v>
      </c>
      <c r="AF122" s="139">
        <f t="shared" si="17"/>
        <v>0.81569999999999998</v>
      </c>
      <c r="AG122" s="139">
        <f t="shared" si="18"/>
        <v>3.9172000000000002</v>
      </c>
      <c r="AH122" s="115">
        <f t="shared" si="19"/>
        <v>0.48010000000000003</v>
      </c>
      <c r="AI122" s="242" t="s">
        <v>1379</v>
      </c>
      <c r="AJ122" s="234">
        <v>119</v>
      </c>
      <c r="AK122"/>
      <c r="AL122"/>
      <c r="AM122"/>
      <c r="AN122"/>
      <c r="AO122"/>
    </row>
    <row r="123" spans="2:41" s="111" customFormat="1" x14ac:dyDescent="0.25">
      <c r="B123" s="184" t="s">
        <v>1447</v>
      </c>
      <c r="C123" s="38" t="s">
        <v>1332</v>
      </c>
      <c r="D123" s="38" t="s">
        <v>725</v>
      </c>
      <c r="E123" s="13">
        <v>7</v>
      </c>
      <c r="F123" s="38" t="s">
        <v>726</v>
      </c>
      <c r="G123" s="38" t="s">
        <v>340</v>
      </c>
      <c r="H123" s="38" t="s">
        <v>727</v>
      </c>
      <c r="I123" s="38">
        <v>540086</v>
      </c>
      <c r="J123" s="38">
        <v>5440828</v>
      </c>
      <c r="K123" s="38" t="s">
        <v>207</v>
      </c>
      <c r="L123" s="72">
        <v>0.24566001897511316</v>
      </c>
      <c r="M123" s="81">
        <v>512</v>
      </c>
      <c r="N123" s="141">
        <v>2084.1812279265055</v>
      </c>
      <c r="O123" s="105">
        <v>221</v>
      </c>
      <c r="P123" s="63">
        <v>2.3199999999999998</v>
      </c>
      <c r="Q123" s="26">
        <v>20.361990950226243</v>
      </c>
      <c r="R123" s="137">
        <f t="shared" si="10"/>
        <v>0.59640000000000004</v>
      </c>
      <c r="S123" s="26">
        <v>47.2</v>
      </c>
      <c r="T123" s="137">
        <f t="shared" si="11"/>
        <v>0.95150000000000001</v>
      </c>
      <c r="U123" s="26">
        <v>45.1171875</v>
      </c>
      <c r="V123" s="139">
        <f t="shared" si="12"/>
        <v>0.82889999999999997</v>
      </c>
      <c r="W123" s="26">
        <v>13.671875</v>
      </c>
      <c r="X123" s="139">
        <f t="shared" si="13"/>
        <v>0.1535</v>
      </c>
      <c r="Y123" s="26">
        <v>5.0125313283208017</v>
      </c>
      <c r="Z123" s="139">
        <f t="shared" si="14"/>
        <v>0.13150000000000001</v>
      </c>
      <c r="AA123" s="26">
        <v>-0.24449877750611199</v>
      </c>
      <c r="AB123" s="139">
        <f t="shared" si="15"/>
        <v>0.17989999999999995</v>
      </c>
      <c r="AC123" s="43">
        <v>104500</v>
      </c>
      <c r="AD123" s="139">
        <f t="shared" si="16"/>
        <v>0.35529999999999995</v>
      </c>
      <c r="AE123" s="26">
        <v>10.970464135021098</v>
      </c>
      <c r="AF123" s="139">
        <f t="shared" si="17"/>
        <v>0.71050000000000002</v>
      </c>
      <c r="AG123" s="139">
        <f t="shared" si="18"/>
        <v>3.9074999999999998</v>
      </c>
      <c r="AH123" s="115">
        <f t="shared" si="19"/>
        <v>0.47570000000000001</v>
      </c>
      <c r="AI123" s="242" t="s">
        <v>1379</v>
      </c>
      <c r="AJ123" s="234">
        <v>120</v>
      </c>
      <c r="AK123"/>
      <c r="AL123"/>
      <c r="AM123"/>
      <c r="AN123"/>
      <c r="AO123"/>
    </row>
    <row r="124" spans="2:41" s="111" customFormat="1" x14ac:dyDescent="0.25">
      <c r="B124" s="184" t="s">
        <v>1496</v>
      </c>
      <c r="C124" s="38" t="s">
        <v>1332</v>
      </c>
      <c r="D124" s="38" t="s">
        <v>344</v>
      </c>
      <c r="E124" s="13">
        <v>6</v>
      </c>
      <c r="F124" s="38" t="s">
        <v>345</v>
      </c>
      <c r="G124" s="38" t="s">
        <v>340</v>
      </c>
      <c r="H124" s="38" t="s">
        <v>796</v>
      </c>
      <c r="I124" s="38">
        <v>540270</v>
      </c>
      <c r="J124" s="38">
        <v>5452228</v>
      </c>
      <c r="K124" s="38" t="s">
        <v>230</v>
      </c>
      <c r="L124" s="72">
        <v>0.27793685816747238</v>
      </c>
      <c r="M124" s="81">
        <v>526</v>
      </c>
      <c r="N124" s="141">
        <v>1892.5161760411634</v>
      </c>
      <c r="O124" s="105">
        <v>230</v>
      </c>
      <c r="P124" s="63">
        <v>2.29</v>
      </c>
      <c r="Q124" s="26">
        <v>10</v>
      </c>
      <c r="R124" s="137">
        <f t="shared" si="10"/>
        <v>0.1842</v>
      </c>
      <c r="S124" s="26">
        <v>30.5</v>
      </c>
      <c r="T124" s="137">
        <f t="shared" si="11"/>
        <v>0.77529999999999999</v>
      </c>
      <c r="U124" s="26">
        <v>35.361216730038024</v>
      </c>
      <c r="V124" s="139">
        <f t="shared" si="12"/>
        <v>0.36399999999999999</v>
      </c>
      <c r="W124" s="26">
        <v>24.524714828897338</v>
      </c>
      <c r="X124" s="139">
        <f t="shared" si="13"/>
        <v>0.68420000000000003</v>
      </c>
      <c r="Y124" s="26">
        <v>11.029411764705882</v>
      </c>
      <c r="Z124" s="139">
        <f t="shared" si="14"/>
        <v>0.42980000000000002</v>
      </c>
      <c r="AA124" s="26">
        <v>-6.5934065934065904</v>
      </c>
      <c r="AB124" s="139">
        <f t="shared" si="15"/>
        <v>0.43430000000000002</v>
      </c>
      <c r="AC124" s="43">
        <v>114600</v>
      </c>
      <c r="AD124" s="139">
        <f t="shared" si="16"/>
        <v>0.28510000000000002</v>
      </c>
      <c r="AE124" s="26">
        <v>12.267657992565056</v>
      </c>
      <c r="AF124" s="139">
        <f t="shared" si="17"/>
        <v>0.73680000000000001</v>
      </c>
      <c r="AG124" s="139">
        <f t="shared" si="18"/>
        <v>3.8936999999999999</v>
      </c>
      <c r="AH124" s="115">
        <f t="shared" si="19"/>
        <v>0.4713</v>
      </c>
      <c r="AI124" s="242" t="s">
        <v>1379</v>
      </c>
      <c r="AJ124" s="234">
        <v>121</v>
      </c>
      <c r="AK124"/>
      <c r="AL124"/>
      <c r="AM124"/>
      <c r="AN124"/>
      <c r="AO124"/>
    </row>
    <row r="125" spans="2:41" s="111" customFormat="1" x14ac:dyDescent="0.25">
      <c r="B125" s="184" t="s">
        <v>1514</v>
      </c>
      <c r="C125" s="38" t="s">
        <v>1332</v>
      </c>
      <c r="D125" s="38" t="s">
        <v>443</v>
      </c>
      <c r="E125" s="13">
        <v>7</v>
      </c>
      <c r="F125" s="38" t="s">
        <v>444</v>
      </c>
      <c r="G125" s="38" t="s">
        <v>340</v>
      </c>
      <c r="H125" s="38" t="s">
        <v>824</v>
      </c>
      <c r="I125" s="38">
        <v>540265</v>
      </c>
      <c r="J125" s="38">
        <v>5455540</v>
      </c>
      <c r="K125" s="38" t="s">
        <v>239</v>
      </c>
      <c r="L125" s="72">
        <v>0.62667755511562784</v>
      </c>
      <c r="M125" s="81">
        <v>325</v>
      </c>
      <c r="N125" s="141">
        <v>518.60801036672592</v>
      </c>
      <c r="O125" s="105">
        <v>100</v>
      </c>
      <c r="P125" s="63">
        <v>3.25</v>
      </c>
      <c r="Q125" s="26">
        <v>6</v>
      </c>
      <c r="R125" s="137">
        <f t="shared" si="10"/>
        <v>7.4499999999999997E-2</v>
      </c>
      <c r="S125" s="26">
        <v>32.9</v>
      </c>
      <c r="T125" s="137">
        <f t="shared" si="11"/>
        <v>0.79730000000000001</v>
      </c>
      <c r="U125" s="26">
        <v>49.846153846153847</v>
      </c>
      <c r="V125" s="139">
        <f t="shared" si="12"/>
        <v>0.9254</v>
      </c>
      <c r="W125" s="26">
        <v>13.782051282051283</v>
      </c>
      <c r="X125" s="139">
        <f t="shared" si="13"/>
        <v>0.1754</v>
      </c>
      <c r="Y125" s="26">
        <v>15.24390243902439</v>
      </c>
      <c r="Z125" s="139">
        <f t="shared" si="14"/>
        <v>0.68420000000000003</v>
      </c>
      <c r="AA125" s="26">
        <v>-7.0512820512820502</v>
      </c>
      <c r="AB125" s="139">
        <f t="shared" si="15"/>
        <v>0.44740000000000002</v>
      </c>
      <c r="AC125" s="43">
        <v>156900</v>
      </c>
      <c r="AD125" s="139">
        <f t="shared" si="16"/>
        <v>0.11409999999999998</v>
      </c>
      <c r="AE125" s="26">
        <v>9.5238095238095237</v>
      </c>
      <c r="AF125" s="139">
        <f t="shared" si="17"/>
        <v>0.66659999999999997</v>
      </c>
      <c r="AG125" s="139">
        <f t="shared" si="18"/>
        <v>3.8848999999999996</v>
      </c>
      <c r="AH125" s="115">
        <f t="shared" si="19"/>
        <v>0.46689999999999998</v>
      </c>
      <c r="AI125" s="242" t="s">
        <v>1379</v>
      </c>
      <c r="AJ125" s="234">
        <v>122</v>
      </c>
      <c r="AK125"/>
      <c r="AL125"/>
      <c r="AM125"/>
      <c r="AN125"/>
      <c r="AO125"/>
    </row>
    <row r="126" spans="2:41" s="111" customFormat="1" x14ac:dyDescent="0.25">
      <c r="B126" s="184" t="s">
        <v>1559</v>
      </c>
      <c r="C126" s="38" t="s">
        <v>1332</v>
      </c>
      <c r="D126" s="38" t="s">
        <v>947</v>
      </c>
      <c r="E126" s="13">
        <v>5</v>
      </c>
      <c r="F126" s="38" t="s">
        <v>948</v>
      </c>
      <c r="G126" s="38" t="s">
        <v>340</v>
      </c>
      <c r="H126" s="38" t="s">
        <v>949</v>
      </c>
      <c r="I126" s="38">
        <v>540241</v>
      </c>
      <c r="J126" s="38">
        <v>5467108</v>
      </c>
      <c r="K126" s="38" t="s">
        <v>277</v>
      </c>
      <c r="L126" s="72">
        <v>1.88718718671837</v>
      </c>
      <c r="M126" s="81">
        <v>3866</v>
      </c>
      <c r="N126" s="141">
        <v>2048.5514246854273</v>
      </c>
      <c r="O126" s="105">
        <v>1462</v>
      </c>
      <c r="P126" s="63">
        <v>2.61</v>
      </c>
      <c r="Q126" s="26">
        <v>31.19015047879617</v>
      </c>
      <c r="R126" s="137">
        <f t="shared" si="10"/>
        <v>0.85519999999999996</v>
      </c>
      <c r="S126" s="26">
        <v>20.6</v>
      </c>
      <c r="T126" s="137">
        <f t="shared" si="11"/>
        <v>0.39200000000000002</v>
      </c>
      <c r="U126" s="26">
        <v>37.790998448008281</v>
      </c>
      <c r="V126" s="139">
        <f t="shared" si="12"/>
        <v>0.5</v>
      </c>
      <c r="W126" s="26">
        <v>20.870477189302569</v>
      </c>
      <c r="X126" s="139">
        <f t="shared" si="13"/>
        <v>0.54379999999999995</v>
      </c>
      <c r="Y126" s="26">
        <v>7.1482889733840302</v>
      </c>
      <c r="Z126" s="139">
        <f t="shared" si="14"/>
        <v>0.22800000000000001</v>
      </c>
      <c r="AA126" s="26">
        <v>-0.28379772961816302</v>
      </c>
      <c r="AB126" s="139">
        <f t="shared" si="15"/>
        <v>0.18430000000000002</v>
      </c>
      <c r="AC126" s="43">
        <v>79900</v>
      </c>
      <c r="AD126" s="139">
        <f t="shared" si="16"/>
        <v>0.65359999999999996</v>
      </c>
      <c r="AE126" s="26">
        <v>6.9879518072289164</v>
      </c>
      <c r="AF126" s="139">
        <f t="shared" si="17"/>
        <v>0.51749999999999996</v>
      </c>
      <c r="AG126" s="139">
        <f t="shared" si="18"/>
        <v>3.8743999999999996</v>
      </c>
      <c r="AH126" s="115">
        <f t="shared" si="19"/>
        <v>0.46250000000000002</v>
      </c>
      <c r="AI126" s="242" t="s">
        <v>1379</v>
      </c>
      <c r="AJ126" s="234">
        <v>123</v>
      </c>
      <c r="AK126"/>
      <c r="AL126"/>
      <c r="AM126"/>
      <c r="AN126"/>
      <c r="AO126"/>
    </row>
    <row r="127" spans="2:41" s="111" customFormat="1" x14ac:dyDescent="0.25">
      <c r="B127" s="184" t="s">
        <v>1542</v>
      </c>
      <c r="C127" s="38" t="s">
        <v>1332</v>
      </c>
      <c r="D127" s="38" t="s">
        <v>552</v>
      </c>
      <c r="E127" s="13">
        <v>3</v>
      </c>
      <c r="F127" s="38" t="s">
        <v>553</v>
      </c>
      <c r="G127" s="38" t="s">
        <v>340</v>
      </c>
      <c r="H127" s="38" t="s">
        <v>775</v>
      </c>
      <c r="I127" s="38">
        <v>540008</v>
      </c>
      <c r="J127" s="38">
        <v>5450524</v>
      </c>
      <c r="K127" s="38" t="s">
        <v>223</v>
      </c>
      <c r="L127" s="72">
        <v>7.0571509489561288</v>
      </c>
      <c r="M127" s="81">
        <v>2913</v>
      </c>
      <c r="N127" s="141">
        <v>412.77280606147184</v>
      </c>
      <c r="O127" s="105">
        <v>1047</v>
      </c>
      <c r="P127" s="63">
        <v>2.77</v>
      </c>
      <c r="Q127" s="26">
        <v>12.225405921680993</v>
      </c>
      <c r="R127" s="137">
        <f t="shared" si="10"/>
        <v>0.2631</v>
      </c>
      <c r="S127" s="26">
        <v>27.9</v>
      </c>
      <c r="T127" s="137">
        <f t="shared" si="11"/>
        <v>0.71799999999999997</v>
      </c>
      <c r="U127" s="26">
        <v>41.434946790250599</v>
      </c>
      <c r="V127" s="139">
        <f t="shared" si="12"/>
        <v>0.71919999999999995</v>
      </c>
      <c r="W127" s="26">
        <v>22.828698935805011</v>
      </c>
      <c r="X127" s="139">
        <f t="shared" si="13"/>
        <v>0.62709999999999999</v>
      </c>
      <c r="Y127" s="26">
        <v>6.4487236901030007</v>
      </c>
      <c r="Z127" s="139">
        <f t="shared" si="14"/>
        <v>0.20610000000000001</v>
      </c>
      <c r="AA127" s="26">
        <v>-5.2990897269180799</v>
      </c>
      <c r="AB127" s="139">
        <f t="shared" si="15"/>
        <v>0.35970000000000002</v>
      </c>
      <c r="AC127" s="43">
        <v>114700</v>
      </c>
      <c r="AD127" s="139">
        <f t="shared" si="16"/>
        <v>0.28080000000000005</v>
      </c>
      <c r="AE127" s="26">
        <v>9.6041055718475068</v>
      </c>
      <c r="AF127" s="139">
        <f t="shared" si="17"/>
        <v>0.67979999999999996</v>
      </c>
      <c r="AG127" s="139">
        <f t="shared" si="18"/>
        <v>3.8538000000000001</v>
      </c>
      <c r="AH127" s="115">
        <f t="shared" si="19"/>
        <v>0.45810000000000001</v>
      </c>
      <c r="AI127" s="242" t="s">
        <v>1379</v>
      </c>
      <c r="AJ127" s="234">
        <v>124</v>
      </c>
      <c r="AK127"/>
      <c r="AL127"/>
      <c r="AM127"/>
      <c r="AN127"/>
      <c r="AO127"/>
    </row>
    <row r="128" spans="2:41" s="111" customFormat="1" x14ac:dyDescent="0.25">
      <c r="B128" s="184" t="s">
        <v>1481</v>
      </c>
      <c r="C128" s="38" t="s">
        <v>1332</v>
      </c>
      <c r="D128" s="38" t="s">
        <v>448</v>
      </c>
      <c r="E128" s="13">
        <v>6</v>
      </c>
      <c r="F128" s="38" t="s">
        <v>449</v>
      </c>
      <c r="G128" s="38" t="s">
        <v>340</v>
      </c>
      <c r="H128" s="38" t="s">
        <v>669</v>
      </c>
      <c r="I128" s="38">
        <v>540272</v>
      </c>
      <c r="J128" s="38">
        <v>5432932</v>
      </c>
      <c r="K128" s="38" t="s">
        <v>192</v>
      </c>
      <c r="L128" s="72">
        <v>1.297088843680805</v>
      </c>
      <c r="M128" s="81">
        <v>1566</v>
      </c>
      <c r="N128" s="141">
        <v>1207.3189956334018</v>
      </c>
      <c r="O128" s="105">
        <v>637</v>
      </c>
      <c r="P128" s="63">
        <v>2.46</v>
      </c>
      <c r="Q128" s="26">
        <v>41.287284144426998</v>
      </c>
      <c r="R128" s="137">
        <f t="shared" si="10"/>
        <v>0.95609999999999995</v>
      </c>
      <c r="S128" s="26">
        <v>10.8</v>
      </c>
      <c r="T128" s="137">
        <f t="shared" si="11"/>
        <v>8.3699999999999997E-2</v>
      </c>
      <c r="U128" s="26">
        <v>22.349936143039592</v>
      </c>
      <c r="V128" s="139">
        <f t="shared" si="12"/>
        <v>4.82E-2</v>
      </c>
      <c r="W128" s="26">
        <v>21.902937420178802</v>
      </c>
      <c r="X128" s="139">
        <f t="shared" si="13"/>
        <v>0.6008</v>
      </c>
      <c r="Y128" s="26">
        <v>17.538896746817539</v>
      </c>
      <c r="Z128" s="139">
        <f t="shared" si="14"/>
        <v>0.75870000000000004</v>
      </c>
      <c r="AA128" s="26">
        <v>73.495518565941097</v>
      </c>
      <c r="AB128" s="139">
        <f t="shared" si="15"/>
        <v>0</v>
      </c>
      <c r="AC128" s="43">
        <v>85400</v>
      </c>
      <c r="AD128" s="139">
        <f t="shared" si="16"/>
        <v>0.57020000000000004</v>
      </c>
      <c r="AE128" s="26">
        <v>18.559556786703602</v>
      </c>
      <c r="AF128" s="139">
        <f t="shared" si="17"/>
        <v>0.82889999999999997</v>
      </c>
      <c r="AG128" s="139">
        <f t="shared" si="18"/>
        <v>3.8465999999999996</v>
      </c>
      <c r="AH128" s="115">
        <f t="shared" si="19"/>
        <v>0.45369999999999999</v>
      </c>
      <c r="AI128" s="242" t="s">
        <v>1379</v>
      </c>
      <c r="AJ128" s="234">
        <v>125</v>
      </c>
      <c r="AK128"/>
      <c r="AL128"/>
      <c r="AM128"/>
      <c r="AN128"/>
      <c r="AO128"/>
    </row>
    <row r="129" spans="2:43" s="111" customFormat="1" x14ac:dyDescent="0.25">
      <c r="B129" s="184" t="s">
        <v>1540</v>
      </c>
      <c r="C129" s="38" t="s">
        <v>1332</v>
      </c>
      <c r="D129" s="38" t="s">
        <v>415</v>
      </c>
      <c r="E129" s="13">
        <v>7</v>
      </c>
      <c r="F129" s="38" t="s">
        <v>416</v>
      </c>
      <c r="G129" s="38" t="s">
        <v>340</v>
      </c>
      <c r="H129" s="38" t="s">
        <v>908</v>
      </c>
      <c r="I129" s="38">
        <v>540004</v>
      </c>
      <c r="J129" s="38">
        <v>5463292</v>
      </c>
      <c r="K129" s="38" t="s">
        <v>264</v>
      </c>
      <c r="L129" s="72">
        <v>2.9198078970211125</v>
      </c>
      <c r="M129" s="81">
        <v>2922</v>
      </c>
      <c r="N129" s="141">
        <v>1000.750769590398</v>
      </c>
      <c r="O129" s="105">
        <v>1311</v>
      </c>
      <c r="P129" s="63">
        <v>1.89</v>
      </c>
      <c r="Q129" s="26">
        <v>29.51945080091533</v>
      </c>
      <c r="R129" s="137">
        <f t="shared" si="10"/>
        <v>0.82010000000000005</v>
      </c>
      <c r="S129" s="26">
        <v>25.5</v>
      </c>
      <c r="T129" s="137">
        <f t="shared" si="11"/>
        <v>0.60350000000000004</v>
      </c>
      <c r="U129" s="26">
        <v>33.675564681724843</v>
      </c>
      <c r="V129" s="139">
        <f t="shared" si="12"/>
        <v>0.28939999999999999</v>
      </c>
      <c r="W129" s="26">
        <v>13.80400421496312</v>
      </c>
      <c r="X129" s="139">
        <f t="shared" si="13"/>
        <v>0.1842</v>
      </c>
      <c r="Y129" s="26">
        <v>12.671594508975712</v>
      </c>
      <c r="Z129" s="139">
        <f t="shared" si="14"/>
        <v>0.54820000000000002</v>
      </c>
      <c r="AA129" s="26">
        <v>-1.24747134187458</v>
      </c>
      <c r="AB129" s="139">
        <f t="shared" si="15"/>
        <v>0.21930000000000005</v>
      </c>
      <c r="AC129" s="43">
        <v>87900</v>
      </c>
      <c r="AD129" s="139">
        <f t="shared" si="16"/>
        <v>0.55269999999999997</v>
      </c>
      <c r="AE129" s="26">
        <v>8.9572192513368982</v>
      </c>
      <c r="AF129" s="139">
        <f t="shared" si="17"/>
        <v>0.62709999999999999</v>
      </c>
      <c r="AG129" s="139">
        <f t="shared" si="18"/>
        <v>3.8445</v>
      </c>
      <c r="AH129" s="115">
        <f t="shared" si="19"/>
        <v>0.44929999999999998</v>
      </c>
      <c r="AI129" s="242" t="s">
        <v>1379</v>
      </c>
      <c r="AJ129" s="234">
        <v>126</v>
      </c>
      <c r="AK129"/>
      <c r="AL129"/>
      <c r="AM129"/>
      <c r="AN129"/>
      <c r="AO129"/>
    </row>
    <row r="130" spans="2:43" s="111" customFormat="1" x14ac:dyDescent="0.25">
      <c r="B130" s="184" t="s">
        <v>1523</v>
      </c>
      <c r="C130" s="38" t="s">
        <v>1332</v>
      </c>
      <c r="D130" s="38" t="s">
        <v>557</v>
      </c>
      <c r="E130" s="13">
        <v>7</v>
      </c>
      <c r="F130" s="38" t="s">
        <v>558</v>
      </c>
      <c r="G130" s="38" t="s">
        <v>340</v>
      </c>
      <c r="H130" s="38" t="s">
        <v>559</v>
      </c>
      <c r="I130" s="38">
        <v>540260</v>
      </c>
      <c r="J130" s="38">
        <v>5420428</v>
      </c>
      <c r="K130" s="38" t="s">
        <v>161</v>
      </c>
      <c r="L130" s="72">
        <v>1.9998284142481797</v>
      </c>
      <c r="M130" s="81">
        <v>846</v>
      </c>
      <c r="N130" s="141">
        <v>423.03629350023374</v>
      </c>
      <c r="O130" s="105">
        <v>378</v>
      </c>
      <c r="P130" s="63">
        <v>2.2400000000000002</v>
      </c>
      <c r="Q130" s="26">
        <v>23.809523809523807</v>
      </c>
      <c r="R130" s="137">
        <f t="shared" si="10"/>
        <v>0.69730000000000003</v>
      </c>
      <c r="S130" s="26">
        <v>23.6</v>
      </c>
      <c r="T130" s="137">
        <f t="shared" si="11"/>
        <v>0.51539999999999997</v>
      </c>
      <c r="U130" s="26">
        <v>31.914893617021278</v>
      </c>
      <c r="V130" s="139">
        <f t="shared" si="12"/>
        <v>0.21049999999999999</v>
      </c>
      <c r="W130" s="26">
        <v>18.912529550827422</v>
      </c>
      <c r="X130" s="139">
        <f t="shared" si="13"/>
        <v>0.4254</v>
      </c>
      <c r="Y130" s="26">
        <v>15.191740412979351</v>
      </c>
      <c r="Z130" s="139">
        <f t="shared" si="14"/>
        <v>0.6754</v>
      </c>
      <c r="AA130" s="26">
        <v>-9.0909090909090899</v>
      </c>
      <c r="AB130" s="139">
        <f t="shared" si="15"/>
        <v>0.52639999999999998</v>
      </c>
      <c r="AC130" s="43">
        <v>133300</v>
      </c>
      <c r="AD130" s="139">
        <f t="shared" si="16"/>
        <v>0.19740000000000002</v>
      </c>
      <c r="AE130" s="26">
        <v>8.456659619450317</v>
      </c>
      <c r="AF130" s="139">
        <f t="shared" si="17"/>
        <v>0.59640000000000004</v>
      </c>
      <c r="AG130" s="139">
        <f t="shared" si="18"/>
        <v>3.8442000000000007</v>
      </c>
      <c r="AH130" s="115">
        <f t="shared" si="19"/>
        <v>0.44490000000000002</v>
      </c>
      <c r="AI130" s="242" t="s">
        <v>1379</v>
      </c>
      <c r="AJ130" s="234">
        <v>127</v>
      </c>
      <c r="AK130"/>
      <c r="AL130"/>
      <c r="AM130"/>
      <c r="AN130"/>
      <c r="AO130"/>
    </row>
    <row r="131" spans="2:43" s="111" customFormat="1" x14ac:dyDescent="0.25">
      <c r="B131" s="184" t="s">
        <v>1567</v>
      </c>
      <c r="C131" s="38" t="s">
        <v>1332</v>
      </c>
      <c r="D131" s="38" t="s">
        <v>725</v>
      </c>
      <c r="E131" s="13">
        <v>7</v>
      </c>
      <c r="F131" s="38" t="s">
        <v>726</v>
      </c>
      <c r="G131" s="38" t="s">
        <v>340</v>
      </c>
      <c r="H131" s="38" t="s">
        <v>1092</v>
      </c>
      <c r="I131" s="38">
        <v>540087</v>
      </c>
      <c r="J131" s="38">
        <v>5485972</v>
      </c>
      <c r="K131" s="38" t="s">
        <v>323</v>
      </c>
      <c r="L131" s="72">
        <v>1.9908150817723458</v>
      </c>
      <c r="M131" s="81">
        <v>3963</v>
      </c>
      <c r="N131" s="141">
        <v>1990.6419417276536</v>
      </c>
      <c r="O131" s="105">
        <v>1561</v>
      </c>
      <c r="P131" s="63">
        <v>2.5299999999999998</v>
      </c>
      <c r="Q131" s="26">
        <v>15.118513773222295</v>
      </c>
      <c r="R131" s="137">
        <f t="shared" ref="R131:R194" si="20">_xlfn.PERCENTRANK.INC(Q$3:Q$231,Q131,4)</f>
        <v>0.37280000000000002</v>
      </c>
      <c r="S131" s="26">
        <v>24.7</v>
      </c>
      <c r="T131" s="137">
        <f t="shared" ref="T131:T194" si="21">_xlfn.PERCENTRANK.INC(S$3:S$231,S131,4)</f>
        <v>0.56820000000000004</v>
      </c>
      <c r="U131" s="26">
        <v>34.923038102447642</v>
      </c>
      <c r="V131" s="139">
        <f t="shared" ref="V131:V194" si="22">_xlfn.PERCENTRANK.INC(U$3:U$231,U131,4)</f>
        <v>0.35520000000000002</v>
      </c>
      <c r="W131" s="26">
        <v>20.015163002274448</v>
      </c>
      <c r="X131" s="139">
        <f t="shared" ref="X131:X194" si="23">_xlfn.PERCENTRANK.INC(W$3:W$231,W131,4)</f>
        <v>0.50429999999999997</v>
      </c>
      <c r="Y131" s="26">
        <v>16.015907447577728</v>
      </c>
      <c r="Z131" s="139">
        <f t="shared" ref="Z131:Z194" si="24">_xlfn.PERCENTRANK.INC(Y$3:Y$231,Y131,4)</f>
        <v>0.72360000000000002</v>
      </c>
      <c r="AA131" s="26">
        <v>-3.8442822384428199</v>
      </c>
      <c r="AB131" s="139">
        <f t="shared" ref="AB131:AB194" si="25">1-(_xlfn.PERCENTRANK.INC(AA$3:AA$231,AA131,4))</f>
        <v>0.3115</v>
      </c>
      <c r="AC131" s="43">
        <v>79000</v>
      </c>
      <c r="AD131" s="139">
        <f t="shared" ref="AD131:AD194" si="26">1-(_xlfn.PERCENTRANK.INC(AC$3:AC$231,AC131,4))</f>
        <v>0.67549999999999999</v>
      </c>
      <c r="AE131" s="26">
        <v>3.2630522088353415</v>
      </c>
      <c r="AF131" s="139">
        <f t="shared" ref="AF131:AF194" si="27">_xlfn.PERCENTRANK.INC(AE$3:AE$231,AE131,4)</f>
        <v>0.32450000000000001</v>
      </c>
      <c r="AG131" s="139">
        <f t="shared" ref="AG131:AG194" si="28">AF131+AD131+AB131+Z131+X131+V131+T131+R131</f>
        <v>3.8355999999999995</v>
      </c>
      <c r="AH131" s="115">
        <f t="shared" si="19"/>
        <v>0.4405</v>
      </c>
      <c r="AI131" s="242" t="s">
        <v>1379</v>
      </c>
      <c r="AJ131" s="234">
        <v>128</v>
      </c>
      <c r="AK131"/>
      <c r="AL131"/>
      <c r="AM131"/>
      <c r="AN131"/>
      <c r="AO131"/>
    </row>
    <row r="132" spans="2:43" s="111" customFormat="1" x14ac:dyDescent="0.25">
      <c r="B132" s="184" t="s">
        <v>1571</v>
      </c>
      <c r="C132" s="38" t="s">
        <v>1332</v>
      </c>
      <c r="D132" s="38" t="s">
        <v>430</v>
      </c>
      <c r="E132" s="13">
        <v>10</v>
      </c>
      <c r="F132" s="38" t="s">
        <v>431</v>
      </c>
      <c r="G132" s="38" t="s">
        <v>340</v>
      </c>
      <c r="H132" s="38" t="s">
        <v>432</v>
      </c>
      <c r="I132" s="38">
        <v>540108</v>
      </c>
      <c r="J132" s="38">
        <v>5406340</v>
      </c>
      <c r="K132" s="38" t="s">
        <v>128</v>
      </c>
      <c r="L132" s="72">
        <v>1.776338818004247</v>
      </c>
      <c r="M132" s="81">
        <v>1265</v>
      </c>
      <c r="N132" s="141">
        <v>712.13891582983774</v>
      </c>
      <c r="O132" s="105">
        <v>540</v>
      </c>
      <c r="P132" s="63">
        <v>2.34</v>
      </c>
      <c r="Q132" s="26">
        <v>24.074074074074073</v>
      </c>
      <c r="R132" s="137">
        <f t="shared" si="20"/>
        <v>0.70609999999999995</v>
      </c>
      <c r="S132" s="26">
        <v>14.8</v>
      </c>
      <c r="T132" s="137">
        <f t="shared" si="21"/>
        <v>0.2026</v>
      </c>
      <c r="U132" s="26">
        <v>29.40711462450593</v>
      </c>
      <c r="V132" s="139">
        <f t="shared" si="22"/>
        <v>0.1578</v>
      </c>
      <c r="W132" s="26">
        <v>19.446640316205531</v>
      </c>
      <c r="X132" s="139">
        <f t="shared" si="23"/>
        <v>0.46489999999999998</v>
      </c>
      <c r="Y132" s="26">
        <v>14.476190476190476</v>
      </c>
      <c r="Z132" s="139">
        <f t="shared" si="24"/>
        <v>0.65780000000000005</v>
      </c>
      <c r="AA132" s="26">
        <v>-11.830985915493001</v>
      </c>
      <c r="AB132" s="139">
        <f t="shared" si="25"/>
        <v>0.59650000000000003</v>
      </c>
      <c r="AC132" s="43">
        <v>65700</v>
      </c>
      <c r="AD132" s="139">
        <f t="shared" si="26"/>
        <v>0.83340000000000003</v>
      </c>
      <c r="AE132" s="26">
        <v>1.7569546120058566</v>
      </c>
      <c r="AF132" s="139">
        <f t="shared" si="27"/>
        <v>0.1885</v>
      </c>
      <c r="AG132" s="139">
        <f t="shared" si="28"/>
        <v>3.8075999999999999</v>
      </c>
      <c r="AH132" s="115">
        <f t="shared" ref="AH132:AH195" si="29">_xlfn.PERCENTRANK.INC(AG$4:AG$286,AG132,4)</f>
        <v>0.43609999999999999</v>
      </c>
      <c r="AI132" s="242" t="s">
        <v>1379</v>
      </c>
      <c r="AJ132" s="234">
        <v>129</v>
      </c>
      <c r="AK132"/>
      <c r="AL132"/>
      <c r="AM132"/>
      <c r="AN132"/>
      <c r="AO132"/>
    </row>
    <row r="133" spans="2:43" s="111" customFormat="1" x14ac:dyDescent="0.25">
      <c r="B133" s="184" t="s">
        <v>1598</v>
      </c>
      <c r="C133" s="38" t="s">
        <v>1332</v>
      </c>
      <c r="D133" s="38" t="s">
        <v>614</v>
      </c>
      <c r="E133" s="13">
        <v>6</v>
      </c>
      <c r="F133" s="38" t="s">
        <v>615</v>
      </c>
      <c r="G133" s="38" t="s">
        <v>340</v>
      </c>
      <c r="H133" s="38" t="s">
        <v>658</v>
      </c>
      <c r="I133" s="38">
        <v>540190</v>
      </c>
      <c r="J133" s="38">
        <v>5432716</v>
      </c>
      <c r="K133" s="38" t="s">
        <v>189</v>
      </c>
      <c r="L133" s="72">
        <v>3.8010173947316641</v>
      </c>
      <c r="M133" s="81">
        <v>4773</v>
      </c>
      <c r="N133" s="141">
        <v>1255.7164317678566</v>
      </c>
      <c r="O133" s="105">
        <v>1910</v>
      </c>
      <c r="P133" s="63">
        <v>2.4700000000000002</v>
      </c>
      <c r="Q133" s="26">
        <v>26.387434554973822</v>
      </c>
      <c r="R133" s="137">
        <f t="shared" si="20"/>
        <v>0.78069999999999995</v>
      </c>
      <c r="S133" s="26">
        <v>13.5</v>
      </c>
      <c r="T133" s="137">
        <f t="shared" si="21"/>
        <v>0.15409999999999999</v>
      </c>
      <c r="U133" s="26">
        <v>33.857112926880369</v>
      </c>
      <c r="V133" s="139">
        <f t="shared" si="22"/>
        <v>0.30259999999999998</v>
      </c>
      <c r="W133" s="26">
        <v>17.825994469261861</v>
      </c>
      <c r="X133" s="139">
        <f t="shared" si="23"/>
        <v>0.37709999999999999</v>
      </c>
      <c r="Y133" s="26">
        <v>13.230590287874383</v>
      </c>
      <c r="Z133" s="139">
        <f t="shared" si="24"/>
        <v>0.58330000000000004</v>
      </c>
      <c r="AA133" s="26">
        <v>-8.5592563903950403</v>
      </c>
      <c r="AB133" s="139">
        <f t="shared" si="25"/>
        <v>0.5</v>
      </c>
      <c r="AC133" s="43">
        <v>74500</v>
      </c>
      <c r="AD133" s="139">
        <f t="shared" si="26"/>
        <v>0.74130000000000007</v>
      </c>
      <c r="AE133" s="26">
        <v>3.0100334448160537</v>
      </c>
      <c r="AF133" s="139">
        <f t="shared" si="27"/>
        <v>0.307</v>
      </c>
      <c r="AG133" s="139">
        <f t="shared" si="28"/>
        <v>3.7461000000000002</v>
      </c>
      <c r="AH133" s="115">
        <f t="shared" si="29"/>
        <v>0.43169999999999997</v>
      </c>
      <c r="AI133" s="242" t="s">
        <v>1379</v>
      </c>
      <c r="AJ133" s="234">
        <v>130</v>
      </c>
      <c r="AK133"/>
      <c r="AL133"/>
      <c r="AM133"/>
      <c r="AN133"/>
      <c r="AO133"/>
    </row>
    <row r="134" spans="2:43" s="111" customFormat="1" x14ac:dyDescent="0.25">
      <c r="B134" s="184" t="s">
        <v>1422</v>
      </c>
      <c r="C134" s="38" t="s">
        <v>1332</v>
      </c>
      <c r="D134" s="38" t="s">
        <v>653</v>
      </c>
      <c r="E134" s="13">
        <v>7</v>
      </c>
      <c r="F134" s="38" t="s">
        <v>654</v>
      </c>
      <c r="G134" s="38" t="s">
        <v>340</v>
      </c>
      <c r="H134" s="38" t="s">
        <v>655</v>
      </c>
      <c r="I134" s="38">
        <v>540036</v>
      </c>
      <c r="J134" s="38">
        <v>5432044</v>
      </c>
      <c r="K134" s="38" t="s">
        <v>188</v>
      </c>
      <c r="L134" s="72">
        <v>1.0333316465859355</v>
      </c>
      <c r="M134" s="81">
        <v>1220</v>
      </c>
      <c r="N134" s="141">
        <v>1180.6470885032945</v>
      </c>
      <c r="O134" s="105">
        <v>416</v>
      </c>
      <c r="P134" s="63">
        <v>2.66</v>
      </c>
      <c r="Q134" s="26">
        <v>25.721153846153843</v>
      </c>
      <c r="R134" s="137">
        <f t="shared" si="20"/>
        <v>0.75870000000000004</v>
      </c>
      <c r="S134" s="26">
        <v>9.3000000000000007</v>
      </c>
      <c r="T134" s="137">
        <f t="shared" si="21"/>
        <v>6.6000000000000003E-2</v>
      </c>
      <c r="U134" s="26">
        <v>22.704918032786885</v>
      </c>
      <c r="V134" s="139">
        <f t="shared" si="22"/>
        <v>5.2600000000000001E-2</v>
      </c>
      <c r="W134" s="26">
        <v>13.09931506849315</v>
      </c>
      <c r="X134" s="139">
        <f t="shared" si="23"/>
        <v>0.13589999999999999</v>
      </c>
      <c r="Y134" s="26">
        <v>9.5380029806259312</v>
      </c>
      <c r="Z134" s="139">
        <f t="shared" si="24"/>
        <v>0.35520000000000002</v>
      </c>
      <c r="AA134" s="26">
        <v>-26.545217957059201</v>
      </c>
      <c r="AB134" s="139">
        <f t="shared" si="25"/>
        <v>0.88600000000000001</v>
      </c>
      <c r="AC134" s="43">
        <v>74200</v>
      </c>
      <c r="AD134" s="139">
        <f t="shared" si="26"/>
        <v>0.75</v>
      </c>
      <c r="AE134" s="26">
        <v>12.748344370860929</v>
      </c>
      <c r="AF134" s="139">
        <f t="shared" si="27"/>
        <v>0.74119999999999997</v>
      </c>
      <c r="AG134" s="139">
        <f t="shared" si="28"/>
        <v>3.7456</v>
      </c>
      <c r="AH134" s="115">
        <f t="shared" si="29"/>
        <v>0.42730000000000001</v>
      </c>
      <c r="AI134" s="242" t="s">
        <v>1379</v>
      </c>
      <c r="AJ134" s="234">
        <v>131</v>
      </c>
      <c r="AK134"/>
      <c r="AL134"/>
      <c r="AM134"/>
      <c r="AN134"/>
      <c r="AO134"/>
    </row>
    <row r="135" spans="2:43" s="111" customFormat="1" x14ac:dyDescent="0.25">
      <c r="B135" s="184" t="s">
        <v>1460</v>
      </c>
      <c r="C135" s="38" t="s">
        <v>1332</v>
      </c>
      <c r="D135" s="38" t="s">
        <v>390</v>
      </c>
      <c r="E135" s="13">
        <v>6</v>
      </c>
      <c r="F135" s="38" t="s">
        <v>391</v>
      </c>
      <c r="G135" s="38" t="s">
        <v>340</v>
      </c>
      <c r="H135" s="38" t="s">
        <v>1127</v>
      </c>
      <c r="I135" s="38">
        <v>540106</v>
      </c>
      <c r="J135" s="38">
        <v>5488708</v>
      </c>
      <c r="K135" s="38" t="s">
        <v>334</v>
      </c>
      <c r="L135" s="72">
        <v>0.59805514893499434</v>
      </c>
      <c r="M135" s="81">
        <v>105</v>
      </c>
      <c r="N135" s="141">
        <v>175.56909289549981</v>
      </c>
      <c r="O135" s="105">
        <v>55</v>
      </c>
      <c r="P135" s="63">
        <v>1.91</v>
      </c>
      <c r="Q135" s="26">
        <v>18.181818181818183</v>
      </c>
      <c r="R135" s="137">
        <f t="shared" si="20"/>
        <v>0.49559999999999998</v>
      </c>
      <c r="S135" s="26">
        <v>27.3</v>
      </c>
      <c r="T135" s="137">
        <f t="shared" si="21"/>
        <v>0.70479999999999998</v>
      </c>
      <c r="U135" s="26">
        <v>34.285714285714285</v>
      </c>
      <c r="V135" s="139">
        <f t="shared" si="22"/>
        <v>0.31569999999999998</v>
      </c>
      <c r="W135" s="26">
        <v>34.285714285714285</v>
      </c>
      <c r="X135" s="139">
        <f t="shared" si="23"/>
        <v>0.88149999999999995</v>
      </c>
      <c r="Y135" s="26">
        <v>12.359550561797752</v>
      </c>
      <c r="Z135" s="139">
        <f t="shared" si="24"/>
        <v>0.52190000000000003</v>
      </c>
      <c r="AA135" s="26">
        <v>13.2911392405063</v>
      </c>
      <c r="AB135" s="139">
        <f t="shared" si="25"/>
        <v>3.949999999999998E-2</v>
      </c>
      <c r="AC135" s="43">
        <v>69200</v>
      </c>
      <c r="AD135" s="139">
        <f t="shared" si="26"/>
        <v>0.78510000000000002</v>
      </c>
      <c r="AE135" s="26">
        <v>0</v>
      </c>
      <c r="AF135" s="139">
        <f t="shared" si="27"/>
        <v>0</v>
      </c>
      <c r="AG135" s="139">
        <f t="shared" si="28"/>
        <v>3.7441</v>
      </c>
      <c r="AH135" s="115">
        <f t="shared" si="29"/>
        <v>0.4229</v>
      </c>
      <c r="AI135" s="242" t="s">
        <v>1379</v>
      </c>
      <c r="AJ135" s="234">
        <v>132</v>
      </c>
      <c r="AK135"/>
      <c r="AL135"/>
      <c r="AM135"/>
      <c r="AN135"/>
      <c r="AO135"/>
    </row>
    <row r="136" spans="2:43" s="111" customFormat="1" x14ac:dyDescent="0.25">
      <c r="B136" s="184" t="s">
        <v>1489</v>
      </c>
      <c r="C136" s="38" t="s">
        <v>1332</v>
      </c>
      <c r="D136" s="38" t="s">
        <v>625</v>
      </c>
      <c r="E136" s="13">
        <v>8</v>
      </c>
      <c r="F136" s="38" t="s">
        <v>626</v>
      </c>
      <c r="G136" s="38" t="s">
        <v>340</v>
      </c>
      <c r="H136" s="38" t="s">
        <v>627</v>
      </c>
      <c r="I136" s="38">
        <v>540154</v>
      </c>
      <c r="J136" s="38">
        <v>5429044</v>
      </c>
      <c r="K136" s="38" t="s">
        <v>180</v>
      </c>
      <c r="L136" s="72">
        <v>0.56335114509446349</v>
      </c>
      <c r="M136" s="81">
        <v>402</v>
      </c>
      <c r="N136" s="141">
        <v>713.58690490030347</v>
      </c>
      <c r="O136" s="105">
        <v>144</v>
      </c>
      <c r="P136" s="63">
        <v>2.19</v>
      </c>
      <c r="Q136" s="26">
        <v>17.361111111111111</v>
      </c>
      <c r="R136" s="137">
        <f t="shared" si="20"/>
        <v>0.45169999999999999</v>
      </c>
      <c r="S136" s="26">
        <v>20.8</v>
      </c>
      <c r="T136" s="137">
        <f t="shared" si="21"/>
        <v>0.4052</v>
      </c>
      <c r="U136" s="26">
        <v>48.258706467661696</v>
      </c>
      <c r="V136" s="139">
        <f t="shared" si="22"/>
        <v>0.89029999999999998</v>
      </c>
      <c r="W136" s="26">
        <v>14.723926380368098</v>
      </c>
      <c r="X136" s="139">
        <f t="shared" si="23"/>
        <v>0.22359999999999999</v>
      </c>
      <c r="Y136" s="26">
        <v>12.316715542521994</v>
      </c>
      <c r="Z136" s="139">
        <f t="shared" si="24"/>
        <v>0.51749999999999996</v>
      </c>
      <c r="AA136" s="26">
        <v>-31.345353675450799</v>
      </c>
      <c r="AB136" s="139">
        <f t="shared" si="25"/>
        <v>0.94299999999999995</v>
      </c>
      <c r="AC136" s="43">
        <v>111300</v>
      </c>
      <c r="AD136" s="139">
        <f t="shared" si="26"/>
        <v>0.3115</v>
      </c>
      <c r="AE136" s="26">
        <v>0</v>
      </c>
      <c r="AF136" s="139">
        <f t="shared" si="27"/>
        <v>0</v>
      </c>
      <c r="AG136" s="139">
        <f t="shared" si="28"/>
        <v>3.7427999999999999</v>
      </c>
      <c r="AH136" s="115">
        <f t="shared" si="29"/>
        <v>0.41849999999999998</v>
      </c>
      <c r="AI136" s="242" t="s">
        <v>1379</v>
      </c>
      <c r="AJ136" s="234">
        <v>133</v>
      </c>
      <c r="AK136"/>
      <c r="AL136"/>
      <c r="AM136"/>
      <c r="AN136"/>
      <c r="AO136"/>
    </row>
    <row r="137" spans="2:43" x14ac:dyDescent="0.25">
      <c r="B137" s="184" t="s">
        <v>1415</v>
      </c>
      <c r="C137" s="38" t="s">
        <v>1332</v>
      </c>
      <c r="D137" s="38" t="s">
        <v>1098</v>
      </c>
      <c r="E137" s="13">
        <v>6</v>
      </c>
      <c r="F137" s="38" t="s">
        <v>1099</v>
      </c>
      <c r="G137" s="38" t="s">
        <v>340</v>
      </c>
      <c r="H137" s="38" t="s">
        <v>1100</v>
      </c>
      <c r="I137" s="38">
        <v>540025</v>
      </c>
      <c r="J137" s="38">
        <v>5486116</v>
      </c>
      <c r="K137" s="38" t="s">
        <v>325</v>
      </c>
      <c r="L137" s="72">
        <v>0.37511695623768293</v>
      </c>
      <c r="M137" s="81">
        <v>898</v>
      </c>
      <c r="N137" s="141">
        <v>2393.9200429825573</v>
      </c>
      <c r="O137" s="105">
        <v>311</v>
      </c>
      <c r="P137" s="63">
        <v>2.89</v>
      </c>
      <c r="Q137" s="26">
        <v>11.57556270096463</v>
      </c>
      <c r="R137" s="137">
        <f t="shared" si="20"/>
        <v>0.2412</v>
      </c>
      <c r="S137" s="26">
        <v>12.3</v>
      </c>
      <c r="T137" s="137">
        <f t="shared" si="21"/>
        <v>0.1101</v>
      </c>
      <c r="U137" s="26">
        <v>28.173719376391983</v>
      </c>
      <c r="V137" s="139">
        <f t="shared" si="22"/>
        <v>0.12709999999999999</v>
      </c>
      <c r="W137" s="26">
        <v>22.717149220489976</v>
      </c>
      <c r="X137" s="139">
        <f t="shared" si="23"/>
        <v>0.62280000000000002</v>
      </c>
      <c r="Y137" s="26">
        <v>18.867924528301888</v>
      </c>
      <c r="Z137" s="139">
        <f t="shared" si="24"/>
        <v>0.81569999999999998</v>
      </c>
      <c r="AA137" s="26">
        <v>-20.848484848484901</v>
      </c>
      <c r="AB137" s="139">
        <f t="shared" si="25"/>
        <v>0.78949999999999998</v>
      </c>
      <c r="AC137" s="43">
        <v>102900</v>
      </c>
      <c r="AD137" s="139">
        <f t="shared" si="26"/>
        <v>0.39480000000000004</v>
      </c>
      <c r="AE137" s="26">
        <v>9.0322580645161281</v>
      </c>
      <c r="AF137" s="139">
        <f t="shared" si="27"/>
        <v>0.63149999999999995</v>
      </c>
      <c r="AG137" s="139">
        <f t="shared" si="28"/>
        <v>3.7326999999999999</v>
      </c>
      <c r="AH137" s="115">
        <f t="shared" si="29"/>
        <v>0.41399999999999998</v>
      </c>
      <c r="AI137" s="242" t="s">
        <v>1379</v>
      </c>
      <c r="AJ137" s="234">
        <v>134</v>
      </c>
    </row>
    <row r="138" spans="2:43" x14ac:dyDescent="0.25">
      <c r="B138" s="184" t="s">
        <v>1606</v>
      </c>
      <c r="C138" s="38" t="s">
        <v>1332</v>
      </c>
      <c r="D138" s="38" t="s">
        <v>865</v>
      </c>
      <c r="E138" s="13">
        <v>5</v>
      </c>
      <c r="F138" s="38" t="s">
        <v>866</v>
      </c>
      <c r="G138" s="38" t="s">
        <v>340</v>
      </c>
      <c r="H138" s="38" t="s">
        <v>886</v>
      </c>
      <c r="I138" s="38">
        <v>540214</v>
      </c>
      <c r="J138" s="38">
        <v>5462140</v>
      </c>
      <c r="K138" s="38" t="s">
        <v>257</v>
      </c>
      <c r="L138" s="72">
        <v>12.309512375276942</v>
      </c>
      <c r="M138" s="81">
        <v>29910</v>
      </c>
      <c r="N138" s="141">
        <v>2429.8281758157036</v>
      </c>
      <c r="O138" s="105">
        <v>13359</v>
      </c>
      <c r="P138" s="63">
        <v>2.21</v>
      </c>
      <c r="Q138" s="26">
        <v>20.143723332584774</v>
      </c>
      <c r="R138" s="137">
        <f t="shared" si="20"/>
        <v>0.5877</v>
      </c>
      <c r="S138" s="26">
        <v>23.8</v>
      </c>
      <c r="T138" s="137">
        <f t="shared" si="21"/>
        <v>0.5242</v>
      </c>
      <c r="U138" s="26">
        <v>38.204613841524576</v>
      </c>
      <c r="V138" s="139">
        <f t="shared" si="22"/>
        <v>0.52629999999999999</v>
      </c>
      <c r="W138" s="26">
        <v>20.247446313589322</v>
      </c>
      <c r="X138" s="139">
        <f t="shared" si="23"/>
        <v>0.5131</v>
      </c>
      <c r="Y138" s="26">
        <v>12.435861554249463</v>
      </c>
      <c r="Z138" s="139">
        <f t="shared" si="24"/>
        <v>0.53069999999999995</v>
      </c>
      <c r="AA138" s="26">
        <v>-5.5696684872348499</v>
      </c>
      <c r="AB138" s="139">
        <f t="shared" si="25"/>
        <v>0.38600000000000001</v>
      </c>
      <c r="AC138" s="43">
        <v>94300</v>
      </c>
      <c r="AD138" s="139">
        <f t="shared" si="26"/>
        <v>0.49129999999999996</v>
      </c>
      <c r="AE138" s="26">
        <v>1.5348746842821062</v>
      </c>
      <c r="AF138" s="139">
        <f t="shared" si="27"/>
        <v>0.17100000000000001</v>
      </c>
      <c r="AG138" s="139">
        <f t="shared" si="28"/>
        <v>3.7302999999999997</v>
      </c>
      <c r="AH138" s="115">
        <f t="shared" si="29"/>
        <v>0.40960000000000002</v>
      </c>
      <c r="AI138" s="242" t="s">
        <v>1379</v>
      </c>
      <c r="AJ138" s="234">
        <v>135</v>
      </c>
    </row>
    <row r="139" spans="2:43" x14ac:dyDescent="0.25">
      <c r="B139" s="184" t="s">
        <v>1490</v>
      </c>
      <c r="C139" s="38" t="s">
        <v>1332</v>
      </c>
      <c r="D139" s="38" t="s">
        <v>573</v>
      </c>
      <c r="E139" s="13">
        <v>4</v>
      </c>
      <c r="F139" s="38" t="s">
        <v>574</v>
      </c>
      <c r="G139" s="38" t="s">
        <v>340</v>
      </c>
      <c r="H139" s="38" t="s">
        <v>575</v>
      </c>
      <c r="I139" s="38">
        <v>540158</v>
      </c>
      <c r="J139" s="38">
        <v>5422852</v>
      </c>
      <c r="K139" s="38" t="s">
        <v>165</v>
      </c>
      <c r="L139" s="72">
        <v>0.57171139009904581</v>
      </c>
      <c r="M139" s="81">
        <v>293</v>
      </c>
      <c r="N139" s="141">
        <v>512.49634881201052</v>
      </c>
      <c r="O139" s="105">
        <v>99</v>
      </c>
      <c r="P139" s="63">
        <v>2.96</v>
      </c>
      <c r="Q139" s="26">
        <v>9.0909090909090917</v>
      </c>
      <c r="R139" s="137">
        <f t="shared" si="20"/>
        <v>0.1578</v>
      </c>
      <c r="S139" s="26">
        <v>13.4</v>
      </c>
      <c r="T139" s="137">
        <f t="shared" si="21"/>
        <v>0.1497</v>
      </c>
      <c r="U139" s="26">
        <v>23.549488054607508</v>
      </c>
      <c r="V139" s="139">
        <f t="shared" si="22"/>
        <v>7.0099999999999996E-2</v>
      </c>
      <c r="W139" s="26">
        <v>24.232081911262799</v>
      </c>
      <c r="X139" s="139">
        <f t="shared" si="23"/>
        <v>0.67100000000000004</v>
      </c>
      <c r="Y139" s="26">
        <v>15.384615384615385</v>
      </c>
      <c r="Z139" s="139">
        <f t="shared" si="24"/>
        <v>0.69289999999999996</v>
      </c>
      <c r="AA139" s="26">
        <v>-21.160409556314001</v>
      </c>
      <c r="AB139" s="139">
        <f t="shared" si="25"/>
        <v>0.79830000000000001</v>
      </c>
      <c r="AC139" s="43">
        <v>80400</v>
      </c>
      <c r="AD139" s="139">
        <f t="shared" si="26"/>
        <v>0.63600000000000001</v>
      </c>
      <c r="AE139" s="26">
        <v>7.3529411764705888</v>
      </c>
      <c r="AF139" s="139">
        <f t="shared" si="27"/>
        <v>0.54820000000000002</v>
      </c>
      <c r="AG139" s="139">
        <f t="shared" si="28"/>
        <v>3.7240000000000002</v>
      </c>
      <c r="AH139" s="115">
        <f t="shared" si="29"/>
        <v>0.4052</v>
      </c>
      <c r="AI139" s="242" t="s">
        <v>1379</v>
      </c>
      <c r="AJ139" s="234">
        <v>136</v>
      </c>
    </row>
    <row r="140" spans="2:43" ht="15.75" thickBot="1" x14ac:dyDescent="0.3">
      <c r="B140" s="493" t="s">
        <v>1467</v>
      </c>
      <c r="C140" s="190" t="s">
        <v>1332</v>
      </c>
      <c r="D140" s="190" t="s">
        <v>355</v>
      </c>
      <c r="E140" s="191">
        <v>1</v>
      </c>
      <c r="F140" s="190" t="s">
        <v>356</v>
      </c>
      <c r="G140" s="190" t="s">
        <v>340</v>
      </c>
      <c r="H140" s="190" t="s">
        <v>745</v>
      </c>
      <c r="I140" s="190">
        <v>540120</v>
      </c>
      <c r="J140" s="190">
        <v>5443780</v>
      </c>
      <c r="K140" s="190" t="s">
        <v>213</v>
      </c>
      <c r="L140" s="192">
        <v>0.2528342549185888</v>
      </c>
      <c r="M140" s="193">
        <v>159</v>
      </c>
      <c r="N140" s="194">
        <v>628.87048296203818</v>
      </c>
      <c r="O140" s="195">
        <v>44</v>
      </c>
      <c r="P140" s="196">
        <v>3.61</v>
      </c>
      <c r="Q140" s="197">
        <v>6.8181818181818175</v>
      </c>
      <c r="R140" s="265">
        <f t="shared" si="20"/>
        <v>8.77E-2</v>
      </c>
      <c r="S140" s="197">
        <v>42.1</v>
      </c>
      <c r="T140" s="265">
        <f t="shared" si="21"/>
        <v>0.90739999999999998</v>
      </c>
      <c r="U140" s="197">
        <v>24.528301886792452</v>
      </c>
      <c r="V140" s="198">
        <f t="shared" si="22"/>
        <v>7.4499999999999997E-2</v>
      </c>
      <c r="W140" s="197">
        <v>19.49685534591195</v>
      </c>
      <c r="X140" s="198">
        <f t="shared" si="23"/>
        <v>0.46920000000000001</v>
      </c>
      <c r="Y140" s="197">
        <v>0</v>
      </c>
      <c r="Z140" s="198">
        <f t="shared" si="24"/>
        <v>0</v>
      </c>
      <c r="AA140" s="197">
        <v>-25.2577319587629</v>
      </c>
      <c r="AB140" s="198">
        <f t="shared" si="25"/>
        <v>0.85529999999999995</v>
      </c>
      <c r="AC140" s="494">
        <v>48300</v>
      </c>
      <c r="AD140" s="198">
        <f t="shared" si="26"/>
        <v>0.93430000000000002</v>
      </c>
      <c r="AE140" s="197">
        <v>3.8834951456310676</v>
      </c>
      <c r="AF140" s="198">
        <f t="shared" si="27"/>
        <v>0.35959999999999998</v>
      </c>
      <c r="AG140" s="198">
        <f t="shared" si="28"/>
        <v>3.6879999999999997</v>
      </c>
      <c r="AH140" s="205">
        <f t="shared" si="29"/>
        <v>0.40079999999999999</v>
      </c>
      <c r="AI140" s="243" t="s">
        <v>1379</v>
      </c>
      <c r="AJ140" s="237">
        <v>137</v>
      </c>
      <c r="AQ140" s="410" t="s">
        <v>1698</v>
      </c>
    </row>
    <row r="141" spans="2:43" x14ac:dyDescent="0.25">
      <c r="B141" s="469" t="s">
        <v>1616</v>
      </c>
      <c r="C141" s="470" t="s">
        <v>1332</v>
      </c>
      <c r="D141" s="470" t="s">
        <v>410</v>
      </c>
      <c r="E141" s="471">
        <v>11</v>
      </c>
      <c r="F141" s="470" t="s">
        <v>411</v>
      </c>
      <c r="G141" s="470" t="s">
        <v>340</v>
      </c>
      <c r="H141" s="470" t="s">
        <v>412</v>
      </c>
      <c r="I141" s="470">
        <v>540093</v>
      </c>
      <c r="J141" s="470">
        <v>5405452</v>
      </c>
      <c r="K141" s="470" t="s">
        <v>124</v>
      </c>
      <c r="L141" s="472">
        <v>1.8636346850347416</v>
      </c>
      <c r="M141" s="473">
        <v>591</v>
      </c>
      <c r="N141" s="474">
        <v>317.12223685565431</v>
      </c>
      <c r="O141" s="475">
        <v>249</v>
      </c>
      <c r="P141" s="476">
        <v>2.37</v>
      </c>
      <c r="Q141" s="477">
        <v>25.702811244979916</v>
      </c>
      <c r="R141" s="482">
        <f t="shared" si="20"/>
        <v>0.74560000000000004</v>
      </c>
      <c r="S141" s="477">
        <v>17.7</v>
      </c>
      <c r="T141" s="482">
        <f t="shared" si="21"/>
        <v>0.29070000000000001</v>
      </c>
      <c r="U141" s="477">
        <v>34.686971235194584</v>
      </c>
      <c r="V141" s="478">
        <f t="shared" si="22"/>
        <v>0.3377</v>
      </c>
      <c r="W141" s="477">
        <v>27.918781725888326</v>
      </c>
      <c r="X141" s="478">
        <f t="shared" si="23"/>
        <v>0.75429999999999997</v>
      </c>
      <c r="Y141" s="477">
        <v>11.111111111111111</v>
      </c>
      <c r="Z141" s="478">
        <f t="shared" si="24"/>
        <v>0.43419999999999997</v>
      </c>
      <c r="AA141" s="477">
        <v>5.7361376673040096</v>
      </c>
      <c r="AB141" s="478">
        <f t="shared" si="25"/>
        <v>9.2199999999999949E-2</v>
      </c>
      <c r="AC141" s="479">
        <v>51600</v>
      </c>
      <c r="AD141" s="478">
        <f t="shared" si="26"/>
        <v>0.92110000000000003</v>
      </c>
      <c r="AE141" s="477">
        <v>0.66666666666666674</v>
      </c>
      <c r="AF141" s="478">
        <f t="shared" si="27"/>
        <v>0.1096</v>
      </c>
      <c r="AG141" s="478">
        <f t="shared" si="28"/>
        <v>3.6854</v>
      </c>
      <c r="AH141" s="480">
        <f t="shared" si="29"/>
        <v>0.39639999999999997</v>
      </c>
      <c r="AI141" s="481" t="s">
        <v>1381</v>
      </c>
      <c r="AJ141" s="232">
        <v>138</v>
      </c>
    </row>
    <row r="142" spans="2:43" x14ac:dyDescent="0.25">
      <c r="B142" s="188" t="s">
        <v>1610</v>
      </c>
      <c r="C142" s="17" t="s">
        <v>1332</v>
      </c>
      <c r="D142" s="17" t="s">
        <v>712</v>
      </c>
      <c r="E142" s="18">
        <v>2</v>
      </c>
      <c r="F142" s="17" t="s">
        <v>386</v>
      </c>
      <c r="G142" s="17" t="s">
        <v>340</v>
      </c>
      <c r="H142" s="17" t="s">
        <v>713</v>
      </c>
      <c r="I142" s="17">
        <v>540018</v>
      </c>
      <c r="J142" s="17">
        <v>5439460</v>
      </c>
      <c r="K142" s="17" t="s">
        <v>203</v>
      </c>
      <c r="L142" s="79">
        <v>18.410149289317886</v>
      </c>
      <c r="M142" s="88">
        <v>46923</v>
      </c>
      <c r="N142" s="88">
        <v>2548.757169895744</v>
      </c>
      <c r="O142" s="31">
        <v>19757</v>
      </c>
      <c r="P142" s="70">
        <v>2.2209849673533433</v>
      </c>
      <c r="Q142" s="22">
        <v>30.70304195981171</v>
      </c>
      <c r="R142" s="138">
        <f t="shared" si="20"/>
        <v>0.8508</v>
      </c>
      <c r="S142" s="22">
        <v>26.1</v>
      </c>
      <c r="T142" s="138">
        <f t="shared" si="21"/>
        <v>0.64749999999999996</v>
      </c>
      <c r="U142" s="22">
        <v>32.84316859535835</v>
      </c>
      <c r="V142" s="138">
        <f t="shared" si="22"/>
        <v>0.25869999999999999</v>
      </c>
      <c r="W142" s="22">
        <v>20.186187486468931</v>
      </c>
      <c r="X142" s="138">
        <f t="shared" si="23"/>
        <v>0.50870000000000004</v>
      </c>
      <c r="Y142" s="22">
        <v>12.242045000665689</v>
      </c>
      <c r="Z142" s="138">
        <f t="shared" si="24"/>
        <v>0.5131</v>
      </c>
      <c r="AA142" s="22">
        <v>-4.6725548455370598</v>
      </c>
      <c r="AB142" s="138">
        <f t="shared" si="25"/>
        <v>0.33340000000000003</v>
      </c>
      <c r="AC142" s="47">
        <v>98600</v>
      </c>
      <c r="AD142" s="138">
        <f t="shared" si="26"/>
        <v>0.43430000000000002</v>
      </c>
      <c r="AE142" s="22">
        <v>0.73136658722984604</v>
      </c>
      <c r="AF142" s="138">
        <f t="shared" si="27"/>
        <v>0.11840000000000001</v>
      </c>
      <c r="AG142" s="139">
        <f t="shared" si="28"/>
        <v>3.6649000000000003</v>
      </c>
      <c r="AH142" s="116">
        <f t="shared" si="29"/>
        <v>0.39200000000000002</v>
      </c>
      <c r="AI142" s="245" t="s">
        <v>1381</v>
      </c>
      <c r="AJ142" s="234">
        <v>139</v>
      </c>
    </row>
    <row r="143" spans="2:43" x14ac:dyDescent="0.25">
      <c r="B143" s="184" t="s">
        <v>1577</v>
      </c>
      <c r="C143" s="38" t="s">
        <v>1332</v>
      </c>
      <c r="D143" s="38" t="s">
        <v>692</v>
      </c>
      <c r="E143" s="13">
        <v>2</v>
      </c>
      <c r="F143" s="38" t="s">
        <v>693</v>
      </c>
      <c r="G143" s="38" t="s">
        <v>340</v>
      </c>
      <c r="H143" s="38" t="s">
        <v>926</v>
      </c>
      <c r="I143" s="38">
        <v>540250</v>
      </c>
      <c r="J143" s="38">
        <v>5464708</v>
      </c>
      <c r="K143" s="38" t="s">
        <v>270</v>
      </c>
      <c r="L143" s="72">
        <v>3.0889013912064454</v>
      </c>
      <c r="M143" s="81">
        <v>4124</v>
      </c>
      <c r="N143" s="141">
        <v>1335.1025098244627</v>
      </c>
      <c r="O143" s="105">
        <v>1780</v>
      </c>
      <c r="P143" s="63">
        <v>2.2999999999999998</v>
      </c>
      <c r="Q143" s="26">
        <v>17.865168539325843</v>
      </c>
      <c r="R143" s="137">
        <f t="shared" si="20"/>
        <v>0.4824</v>
      </c>
      <c r="S143" s="26">
        <v>24.5</v>
      </c>
      <c r="T143" s="137">
        <f t="shared" si="21"/>
        <v>0.55500000000000005</v>
      </c>
      <c r="U143" s="26">
        <v>46.677982541222114</v>
      </c>
      <c r="V143" s="139">
        <f t="shared" si="22"/>
        <v>0.85519999999999996</v>
      </c>
      <c r="W143" s="26">
        <v>17.749757516973812</v>
      </c>
      <c r="X143" s="139">
        <f t="shared" si="23"/>
        <v>0.37280000000000002</v>
      </c>
      <c r="Y143" s="26">
        <v>8.7048087048087037</v>
      </c>
      <c r="Z143" s="139">
        <f t="shared" si="24"/>
        <v>0.32450000000000001</v>
      </c>
      <c r="AA143" s="26">
        <v>-6.4367816091953998</v>
      </c>
      <c r="AB143" s="139">
        <f t="shared" si="25"/>
        <v>0.42989999999999995</v>
      </c>
      <c r="AC143" s="43">
        <v>91500</v>
      </c>
      <c r="AD143" s="139">
        <f t="shared" si="26"/>
        <v>0.51760000000000006</v>
      </c>
      <c r="AE143" s="26">
        <v>0.68555758683729429</v>
      </c>
      <c r="AF143" s="139">
        <f t="shared" si="27"/>
        <v>0.114</v>
      </c>
      <c r="AG143" s="139">
        <f t="shared" si="28"/>
        <v>3.6514000000000002</v>
      </c>
      <c r="AH143" s="116">
        <f t="shared" si="29"/>
        <v>0.3876</v>
      </c>
      <c r="AI143" s="245" t="s">
        <v>1381</v>
      </c>
      <c r="AJ143" s="234">
        <v>140</v>
      </c>
    </row>
    <row r="144" spans="2:43" x14ac:dyDescent="0.25">
      <c r="B144" s="184" t="s">
        <v>1159</v>
      </c>
      <c r="C144" s="38" t="s">
        <v>1332</v>
      </c>
      <c r="D144" s="38" t="s">
        <v>390</v>
      </c>
      <c r="E144" s="13">
        <v>6</v>
      </c>
      <c r="F144" s="38" t="s">
        <v>391</v>
      </c>
      <c r="G144" s="38" t="s">
        <v>340</v>
      </c>
      <c r="H144" s="38" t="s">
        <v>666</v>
      </c>
      <c r="I144" s="38">
        <v>540102</v>
      </c>
      <c r="J144" s="38">
        <v>5432908</v>
      </c>
      <c r="K144" s="38" t="s">
        <v>191</v>
      </c>
      <c r="L144" s="72">
        <v>0.54198775513836361</v>
      </c>
      <c r="M144" s="81">
        <v>417</v>
      </c>
      <c r="N144" s="141">
        <v>769.39007578417409</v>
      </c>
      <c r="O144" s="105">
        <v>164</v>
      </c>
      <c r="P144" s="63">
        <v>2.54</v>
      </c>
      <c r="Q144" s="26">
        <v>15.24390243902439</v>
      </c>
      <c r="R144" s="137">
        <f t="shared" si="20"/>
        <v>0.38590000000000002</v>
      </c>
      <c r="S144" s="26">
        <v>21.7</v>
      </c>
      <c r="T144" s="137">
        <f t="shared" si="21"/>
        <v>0.4405</v>
      </c>
      <c r="U144" s="26">
        <v>35.011990407673856</v>
      </c>
      <c r="V144" s="139">
        <f t="shared" si="22"/>
        <v>0.35959999999999998</v>
      </c>
      <c r="W144" s="26">
        <v>18.465227817745802</v>
      </c>
      <c r="X144" s="139">
        <f t="shared" si="23"/>
        <v>0.39910000000000001</v>
      </c>
      <c r="Y144" s="26">
        <v>16.901408450704224</v>
      </c>
      <c r="Z144" s="139">
        <f t="shared" si="24"/>
        <v>0.75</v>
      </c>
      <c r="AA144" s="26">
        <v>11.745513866231599</v>
      </c>
      <c r="AB144" s="139">
        <f t="shared" si="25"/>
        <v>5.2699999999999969E-2</v>
      </c>
      <c r="AC144" s="43">
        <v>74800</v>
      </c>
      <c r="AD144" s="139">
        <f t="shared" si="26"/>
        <v>0.7369</v>
      </c>
      <c r="AE144" s="26">
        <v>6.557377049180328</v>
      </c>
      <c r="AF144" s="139">
        <f t="shared" si="27"/>
        <v>0.49559999999999998</v>
      </c>
      <c r="AG144" s="139">
        <f t="shared" si="28"/>
        <v>3.6202999999999994</v>
      </c>
      <c r="AH144" s="116">
        <f t="shared" si="29"/>
        <v>0.38319999999999999</v>
      </c>
      <c r="AI144" s="245" t="s">
        <v>1381</v>
      </c>
      <c r="AJ144" s="234">
        <v>141</v>
      </c>
    </row>
    <row r="145" spans="2:43" x14ac:dyDescent="0.25">
      <c r="B145" s="184" t="s">
        <v>1430</v>
      </c>
      <c r="C145" s="38" t="s">
        <v>1332</v>
      </c>
      <c r="D145" s="38" t="s">
        <v>827</v>
      </c>
      <c r="E145" s="13">
        <v>8</v>
      </c>
      <c r="F145" s="38" t="s">
        <v>828</v>
      </c>
      <c r="G145" s="38" t="s">
        <v>340</v>
      </c>
      <c r="H145" s="38" t="s">
        <v>1064</v>
      </c>
      <c r="I145" s="38">
        <v>540245</v>
      </c>
      <c r="J145" s="38">
        <v>5484580</v>
      </c>
      <c r="K145" s="38" t="s">
        <v>314</v>
      </c>
      <c r="L145" s="72">
        <v>0.32999273336183688</v>
      </c>
      <c r="M145" s="81">
        <v>381</v>
      </c>
      <c r="N145" s="141">
        <v>1154.5708783297166</v>
      </c>
      <c r="O145" s="105">
        <v>174</v>
      </c>
      <c r="P145" s="63">
        <v>2.06</v>
      </c>
      <c r="Q145" s="26">
        <v>12.068965517241379</v>
      </c>
      <c r="R145" s="137">
        <f t="shared" si="20"/>
        <v>0.25869999999999999</v>
      </c>
      <c r="S145" s="26">
        <v>29.5</v>
      </c>
      <c r="T145" s="137">
        <f t="shared" si="21"/>
        <v>0.74880000000000002</v>
      </c>
      <c r="U145" s="26">
        <v>37.270341207349084</v>
      </c>
      <c r="V145" s="139">
        <f t="shared" si="22"/>
        <v>0.44729999999999998</v>
      </c>
      <c r="W145" s="26">
        <v>35.958005249343834</v>
      </c>
      <c r="X145" s="139">
        <f t="shared" si="23"/>
        <v>0.91659999999999997</v>
      </c>
      <c r="Y145" s="26">
        <v>22.222222222222221</v>
      </c>
      <c r="Z145" s="139">
        <f t="shared" si="24"/>
        <v>0.88149999999999995</v>
      </c>
      <c r="AA145" s="26">
        <v>-0.73800738007380096</v>
      </c>
      <c r="AB145" s="139">
        <f t="shared" si="25"/>
        <v>0.19740000000000002</v>
      </c>
      <c r="AC145" s="43">
        <v>166700</v>
      </c>
      <c r="AD145" s="139">
        <f t="shared" si="26"/>
        <v>7.8999999999999959E-2</v>
      </c>
      <c r="AE145" s="26">
        <v>0.50761421319796951</v>
      </c>
      <c r="AF145" s="139">
        <f t="shared" si="27"/>
        <v>8.77E-2</v>
      </c>
      <c r="AG145" s="139">
        <f t="shared" si="28"/>
        <v>3.617</v>
      </c>
      <c r="AH145" s="116">
        <f t="shared" si="29"/>
        <v>0.37880000000000003</v>
      </c>
      <c r="AI145" s="245" t="s">
        <v>1381</v>
      </c>
      <c r="AJ145" s="234">
        <v>142</v>
      </c>
    </row>
    <row r="146" spans="2:43" x14ac:dyDescent="0.25">
      <c r="B146" s="184" t="s">
        <v>1439</v>
      </c>
      <c r="C146" s="38" t="s">
        <v>1332</v>
      </c>
      <c r="D146" s="38" t="s">
        <v>420</v>
      </c>
      <c r="E146" s="13">
        <v>3</v>
      </c>
      <c r="F146" s="38" t="s">
        <v>421</v>
      </c>
      <c r="G146" s="38" t="s">
        <v>340</v>
      </c>
      <c r="H146" s="38" t="s">
        <v>422</v>
      </c>
      <c r="I146" s="38">
        <v>540071</v>
      </c>
      <c r="J146" s="38">
        <v>5405836</v>
      </c>
      <c r="K146" s="38" t="s">
        <v>126</v>
      </c>
      <c r="L146" s="72">
        <v>0.77968926282470452</v>
      </c>
      <c r="M146" s="81">
        <v>1350</v>
      </c>
      <c r="N146" s="141">
        <v>1731.4590111311011</v>
      </c>
      <c r="O146" s="105">
        <v>584</v>
      </c>
      <c r="P146" s="63">
        <v>2.31</v>
      </c>
      <c r="Q146" s="26">
        <v>15.582191780821919</v>
      </c>
      <c r="R146" s="137">
        <f t="shared" si="20"/>
        <v>0.39910000000000001</v>
      </c>
      <c r="S146" s="26">
        <v>22.5</v>
      </c>
      <c r="T146" s="137">
        <f t="shared" si="21"/>
        <v>0.4889</v>
      </c>
      <c r="U146" s="26">
        <v>44.592592592592595</v>
      </c>
      <c r="V146" s="139">
        <f t="shared" si="22"/>
        <v>0.81140000000000001</v>
      </c>
      <c r="W146" s="26">
        <v>19.253731343283579</v>
      </c>
      <c r="X146" s="139">
        <f t="shared" si="23"/>
        <v>0.44290000000000002</v>
      </c>
      <c r="Y146" s="26">
        <v>7.5892857142857135</v>
      </c>
      <c r="Z146" s="139">
        <f t="shared" si="24"/>
        <v>0.2631</v>
      </c>
      <c r="AA146" s="26">
        <v>-7.2222222222222197</v>
      </c>
      <c r="AB146" s="139">
        <f t="shared" si="25"/>
        <v>0.45620000000000005</v>
      </c>
      <c r="AC146" s="43">
        <v>90400</v>
      </c>
      <c r="AD146" s="139">
        <f t="shared" si="26"/>
        <v>0.52639999999999998</v>
      </c>
      <c r="AE146" s="26">
        <v>2.1857923497267762</v>
      </c>
      <c r="AF146" s="139">
        <f t="shared" si="27"/>
        <v>0.21490000000000001</v>
      </c>
      <c r="AG146" s="139">
        <f t="shared" si="28"/>
        <v>3.6029</v>
      </c>
      <c r="AH146" s="116">
        <f t="shared" si="29"/>
        <v>0.37440000000000001</v>
      </c>
      <c r="AI146" s="245" t="s">
        <v>1381</v>
      </c>
      <c r="AJ146" s="234">
        <v>143</v>
      </c>
    </row>
    <row r="147" spans="2:43" x14ac:dyDescent="0.25">
      <c r="B147" s="184" t="s">
        <v>1590</v>
      </c>
      <c r="C147" s="38" t="s">
        <v>1332</v>
      </c>
      <c r="D147" s="38" t="s">
        <v>425</v>
      </c>
      <c r="E147" s="13">
        <v>5</v>
      </c>
      <c r="F147" s="38" t="s">
        <v>426</v>
      </c>
      <c r="G147" s="38" t="s">
        <v>340</v>
      </c>
      <c r="H147" s="38" t="s">
        <v>427</v>
      </c>
      <c r="I147" s="38">
        <v>540253</v>
      </c>
      <c r="J147" s="38">
        <v>5406004</v>
      </c>
      <c r="K147" s="38" t="s">
        <v>127</v>
      </c>
      <c r="L147" s="72">
        <v>0.40933299118899941</v>
      </c>
      <c r="M147" s="81">
        <v>918</v>
      </c>
      <c r="N147" s="141">
        <v>2242.6728843269225</v>
      </c>
      <c r="O147" s="105">
        <v>349</v>
      </c>
      <c r="P147" s="63">
        <v>2.48</v>
      </c>
      <c r="Q147" s="26">
        <v>15.472779369627506</v>
      </c>
      <c r="R147" s="137">
        <f t="shared" si="20"/>
        <v>0.3947</v>
      </c>
      <c r="S147" s="26">
        <v>18.899999999999999</v>
      </c>
      <c r="T147" s="137">
        <f t="shared" si="21"/>
        <v>0.32150000000000001</v>
      </c>
      <c r="U147" s="26">
        <v>39.869281045751634</v>
      </c>
      <c r="V147" s="139">
        <f t="shared" si="22"/>
        <v>0.64029999999999998</v>
      </c>
      <c r="W147" s="26">
        <v>22.890173410404625</v>
      </c>
      <c r="X147" s="139">
        <f t="shared" si="23"/>
        <v>0.63590000000000002</v>
      </c>
      <c r="Y147" s="26">
        <v>8.7896253602305485</v>
      </c>
      <c r="Z147" s="139">
        <f t="shared" si="24"/>
        <v>0.32890000000000003</v>
      </c>
      <c r="AA147" s="26">
        <v>-3.1007751937984498</v>
      </c>
      <c r="AB147" s="139">
        <f t="shared" si="25"/>
        <v>0.28510000000000002</v>
      </c>
      <c r="AC147" s="43">
        <v>105600</v>
      </c>
      <c r="AD147" s="139">
        <f t="shared" si="26"/>
        <v>0.34219999999999995</v>
      </c>
      <c r="AE147" s="26">
        <v>9.2436974789915975</v>
      </c>
      <c r="AF147" s="139">
        <f t="shared" si="27"/>
        <v>0.64029999999999998</v>
      </c>
      <c r="AG147" s="139">
        <f t="shared" si="28"/>
        <v>3.5888999999999993</v>
      </c>
      <c r="AH147" s="116">
        <f t="shared" si="29"/>
        <v>0.37</v>
      </c>
      <c r="AI147" s="245" t="s">
        <v>1381</v>
      </c>
      <c r="AJ147" s="234">
        <v>144</v>
      </c>
    </row>
    <row r="148" spans="2:43" x14ac:dyDescent="0.25">
      <c r="B148" s="228" t="s">
        <v>1442</v>
      </c>
      <c r="C148" s="38" t="s">
        <v>1332</v>
      </c>
      <c r="D148" s="38" t="s">
        <v>420</v>
      </c>
      <c r="E148" s="13">
        <v>3</v>
      </c>
      <c r="F148" s="38" t="s">
        <v>421</v>
      </c>
      <c r="G148" s="38" t="s">
        <v>340</v>
      </c>
      <c r="H148" s="38" t="s">
        <v>546</v>
      </c>
      <c r="I148" s="38">
        <v>540075</v>
      </c>
      <c r="J148" s="38">
        <v>5416012</v>
      </c>
      <c r="K148" s="38" t="s">
        <v>158</v>
      </c>
      <c r="L148" s="72">
        <v>1.5206613352899572</v>
      </c>
      <c r="M148" s="81">
        <v>1297</v>
      </c>
      <c r="N148" s="141">
        <v>852.91837827433824</v>
      </c>
      <c r="O148" s="105">
        <v>370</v>
      </c>
      <c r="P148" s="63">
        <v>3.49</v>
      </c>
      <c r="Q148" s="26">
        <v>9.1891891891891895</v>
      </c>
      <c r="R148" s="137">
        <f t="shared" si="20"/>
        <v>0.1666</v>
      </c>
      <c r="S148" s="26">
        <v>7.3</v>
      </c>
      <c r="T148" s="137">
        <f t="shared" si="21"/>
        <v>3.5200000000000002E-2</v>
      </c>
      <c r="U148" s="26">
        <v>45.412490362374712</v>
      </c>
      <c r="V148" s="139">
        <f t="shared" si="22"/>
        <v>0.83330000000000004</v>
      </c>
      <c r="W148" s="26">
        <v>11.17964533538936</v>
      </c>
      <c r="X148" s="139">
        <f t="shared" si="23"/>
        <v>9.2100000000000001E-2</v>
      </c>
      <c r="Y148" s="26">
        <v>10.090361445783133</v>
      </c>
      <c r="Z148" s="139">
        <f t="shared" si="24"/>
        <v>0.38590000000000002</v>
      </c>
      <c r="AA148" s="26">
        <v>-30.399348003259998</v>
      </c>
      <c r="AB148" s="139">
        <f t="shared" si="25"/>
        <v>0.92989999999999995</v>
      </c>
      <c r="AC148" s="43">
        <v>70300</v>
      </c>
      <c r="AD148" s="139">
        <f t="shared" si="26"/>
        <v>0.78079999999999994</v>
      </c>
      <c r="AE148" s="26">
        <v>3.8543897216274088</v>
      </c>
      <c r="AF148" s="139">
        <f t="shared" si="27"/>
        <v>0.35520000000000002</v>
      </c>
      <c r="AG148" s="139">
        <f t="shared" si="28"/>
        <v>3.5789999999999997</v>
      </c>
      <c r="AH148" s="116">
        <f t="shared" si="29"/>
        <v>0.36559999999999998</v>
      </c>
      <c r="AI148" s="245" t="s">
        <v>1381</v>
      </c>
      <c r="AJ148" s="234">
        <v>145</v>
      </c>
    </row>
    <row r="149" spans="2:43" x14ac:dyDescent="0.25">
      <c r="B149" s="184" t="s">
        <v>1555</v>
      </c>
      <c r="C149" s="38" t="s">
        <v>1332</v>
      </c>
      <c r="D149" s="38" t="s">
        <v>360</v>
      </c>
      <c r="E149" s="13">
        <v>6</v>
      </c>
      <c r="F149" s="38" t="s">
        <v>361</v>
      </c>
      <c r="G149" s="38" t="s">
        <v>340</v>
      </c>
      <c r="H149" s="38" t="s">
        <v>535</v>
      </c>
      <c r="I149" s="38">
        <v>540056</v>
      </c>
      <c r="J149" s="38">
        <v>5415628</v>
      </c>
      <c r="K149" s="38" t="s">
        <v>155</v>
      </c>
      <c r="L149" s="72">
        <v>9.7251786293455069</v>
      </c>
      <c r="M149" s="81">
        <v>16085</v>
      </c>
      <c r="N149" s="141">
        <v>1653.9541959120295</v>
      </c>
      <c r="O149" s="105">
        <v>6588</v>
      </c>
      <c r="P149" s="63">
        <v>2.41</v>
      </c>
      <c r="Q149" s="26">
        <v>22.935640558591377</v>
      </c>
      <c r="R149" s="137">
        <f t="shared" si="20"/>
        <v>0.65349999999999997</v>
      </c>
      <c r="S149" s="26">
        <v>21.9</v>
      </c>
      <c r="T149" s="137">
        <f t="shared" si="21"/>
        <v>0.44929999999999998</v>
      </c>
      <c r="U149" s="26">
        <v>34.274168479950262</v>
      </c>
      <c r="V149" s="139">
        <f t="shared" si="22"/>
        <v>0.31140000000000001</v>
      </c>
      <c r="W149" s="26">
        <v>19.356051115008771</v>
      </c>
      <c r="X149" s="139">
        <f t="shared" si="23"/>
        <v>0.45610000000000001</v>
      </c>
      <c r="Y149" s="26">
        <v>16.380460895097428</v>
      </c>
      <c r="Z149" s="139">
        <f t="shared" si="24"/>
        <v>0.73240000000000005</v>
      </c>
      <c r="AA149" s="26">
        <v>-3.1185909036071902</v>
      </c>
      <c r="AB149" s="139">
        <f t="shared" si="25"/>
        <v>0.28949999999999998</v>
      </c>
      <c r="AC149" s="43">
        <v>92100</v>
      </c>
      <c r="AD149" s="139">
        <f t="shared" si="26"/>
        <v>0.50439999999999996</v>
      </c>
      <c r="AE149" s="26">
        <v>1.7000000000000002</v>
      </c>
      <c r="AF149" s="139">
        <f t="shared" si="27"/>
        <v>0.17979999999999999</v>
      </c>
      <c r="AG149" s="139">
        <f t="shared" si="28"/>
        <v>3.5763999999999996</v>
      </c>
      <c r="AH149" s="116">
        <f t="shared" si="29"/>
        <v>0.36120000000000002</v>
      </c>
      <c r="AI149" s="245" t="s">
        <v>1381</v>
      </c>
      <c r="AJ149" s="234">
        <v>146</v>
      </c>
    </row>
    <row r="150" spans="2:43" x14ac:dyDescent="0.25">
      <c r="B150" s="184" t="s">
        <v>1406</v>
      </c>
      <c r="C150" s="38" t="s">
        <v>1332</v>
      </c>
      <c r="D150" s="38" t="s">
        <v>552</v>
      </c>
      <c r="E150" s="13">
        <v>3</v>
      </c>
      <c r="F150" s="38" t="s">
        <v>553</v>
      </c>
      <c r="G150" s="38" t="s">
        <v>340</v>
      </c>
      <c r="H150" s="38" t="s">
        <v>1034</v>
      </c>
      <c r="I150" s="38">
        <v>540238</v>
      </c>
      <c r="J150" s="38">
        <v>5478964</v>
      </c>
      <c r="K150" s="38" t="s">
        <v>304</v>
      </c>
      <c r="L150" s="72">
        <v>0.25747154219322915</v>
      </c>
      <c r="M150" s="81">
        <v>183</v>
      </c>
      <c r="N150" s="141">
        <v>710.7581616249488</v>
      </c>
      <c r="O150" s="105">
        <v>59</v>
      </c>
      <c r="P150" s="63">
        <v>3.1</v>
      </c>
      <c r="Q150" s="26">
        <v>8.4745762711864394</v>
      </c>
      <c r="R150" s="137">
        <f t="shared" si="20"/>
        <v>0.13589999999999999</v>
      </c>
      <c r="S150" s="26">
        <v>26.3</v>
      </c>
      <c r="T150" s="137">
        <f t="shared" si="21"/>
        <v>0.66510000000000002</v>
      </c>
      <c r="U150" s="26">
        <v>40.437158469945359</v>
      </c>
      <c r="V150" s="139">
        <f t="shared" si="22"/>
        <v>0.66220000000000001</v>
      </c>
      <c r="W150" s="26">
        <v>14.754098360655737</v>
      </c>
      <c r="X150" s="139">
        <f t="shared" si="23"/>
        <v>0.22800000000000001</v>
      </c>
      <c r="Y150" s="26">
        <v>13</v>
      </c>
      <c r="Z150" s="139">
        <f t="shared" si="24"/>
        <v>0.56569999999999998</v>
      </c>
      <c r="AA150" s="26">
        <v>6.875</v>
      </c>
      <c r="AB150" s="139">
        <f t="shared" si="25"/>
        <v>7.8999999999999959E-2</v>
      </c>
      <c r="AC150" s="43">
        <v>77900</v>
      </c>
      <c r="AD150" s="139">
        <f t="shared" si="26"/>
        <v>0.69740000000000002</v>
      </c>
      <c r="AE150" s="26">
        <v>7.0588235294117645</v>
      </c>
      <c r="AF150" s="139">
        <f t="shared" si="27"/>
        <v>0.52190000000000003</v>
      </c>
      <c r="AG150" s="139">
        <f t="shared" si="28"/>
        <v>3.5551999999999997</v>
      </c>
      <c r="AH150" s="116">
        <f t="shared" si="29"/>
        <v>0.35680000000000001</v>
      </c>
      <c r="AI150" s="245" t="s">
        <v>1381</v>
      </c>
      <c r="AJ150" s="234">
        <v>147</v>
      </c>
    </row>
    <row r="151" spans="2:43" x14ac:dyDescent="0.25">
      <c r="B151" s="184" t="s">
        <v>1560</v>
      </c>
      <c r="C151" s="38" t="s">
        <v>1332</v>
      </c>
      <c r="D151" s="38" t="s">
        <v>947</v>
      </c>
      <c r="E151" s="13">
        <v>5</v>
      </c>
      <c r="F151" s="38" t="s">
        <v>948</v>
      </c>
      <c r="G151" s="38" t="s">
        <v>340</v>
      </c>
      <c r="H151" s="38" t="s">
        <v>968</v>
      </c>
      <c r="I151" s="38">
        <v>540064</v>
      </c>
      <c r="J151" s="38">
        <v>5468596</v>
      </c>
      <c r="K151" s="38" t="s">
        <v>282</v>
      </c>
      <c r="L151" s="72">
        <v>3.2822317105139143</v>
      </c>
      <c r="M151" s="81">
        <v>3100</v>
      </c>
      <c r="N151" s="141">
        <v>944.47932791272024</v>
      </c>
      <c r="O151" s="105">
        <v>1483</v>
      </c>
      <c r="P151" s="63">
        <v>2.0299999999999998</v>
      </c>
      <c r="Q151" s="26">
        <v>27.646662171274443</v>
      </c>
      <c r="R151" s="137">
        <f t="shared" si="20"/>
        <v>0.79820000000000002</v>
      </c>
      <c r="S151" s="26">
        <v>19.5</v>
      </c>
      <c r="T151" s="137">
        <f t="shared" si="21"/>
        <v>0.35239999999999999</v>
      </c>
      <c r="U151" s="26">
        <v>36.548387096774192</v>
      </c>
      <c r="V151" s="139">
        <f t="shared" si="22"/>
        <v>0.41220000000000001</v>
      </c>
      <c r="W151" s="26">
        <v>20.299003322259136</v>
      </c>
      <c r="X151" s="139">
        <f t="shared" si="23"/>
        <v>0.51749999999999996</v>
      </c>
      <c r="Y151" s="26">
        <v>10.982888977317947</v>
      </c>
      <c r="Z151" s="139">
        <f t="shared" si="24"/>
        <v>0.4254</v>
      </c>
      <c r="AA151" s="26">
        <v>-5.3198031980319804</v>
      </c>
      <c r="AB151" s="139">
        <f t="shared" si="25"/>
        <v>0.36850000000000005</v>
      </c>
      <c r="AC151" s="43">
        <v>115600</v>
      </c>
      <c r="AD151" s="139">
        <f t="shared" si="26"/>
        <v>0.27200000000000002</v>
      </c>
      <c r="AE151" s="26">
        <v>3.9113428943937421</v>
      </c>
      <c r="AF151" s="139">
        <f t="shared" si="27"/>
        <v>0.36399999999999999</v>
      </c>
      <c r="AG151" s="139">
        <f t="shared" si="28"/>
        <v>3.5101999999999998</v>
      </c>
      <c r="AH151" s="116">
        <f t="shared" si="29"/>
        <v>0.35239999999999999</v>
      </c>
      <c r="AI151" s="245" t="s">
        <v>1381</v>
      </c>
      <c r="AJ151" s="234">
        <v>148</v>
      </c>
    </row>
    <row r="152" spans="2:43" x14ac:dyDescent="0.25">
      <c r="B152" s="184" t="s">
        <v>1461</v>
      </c>
      <c r="C152" s="38" t="s">
        <v>1332</v>
      </c>
      <c r="D152" s="38" t="s">
        <v>692</v>
      </c>
      <c r="E152" s="13">
        <v>2</v>
      </c>
      <c r="F152" s="38" t="s">
        <v>693</v>
      </c>
      <c r="G152" s="38" t="s">
        <v>340</v>
      </c>
      <c r="H152" s="38" t="s">
        <v>751</v>
      </c>
      <c r="I152" s="38">
        <v>540113</v>
      </c>
      <c r="J152" s="38">
        <v>5446300</v>
      </c>
      <c r="K152" s="38" t="s">
        <v>215</v>
      </c>
      <c r="L152" s="72">
        <v>0.37363055423005748</v>
      </c>
      <c r="M152" s="81">
        <v>362</v>
      </c>
      <c r="N152" s="141">
        <v>968.87151198320862</v>
      </c>
      <c r="O152" s="105">
        <v>89</v>
      </c>
      <c r="P152" s="63">
        <v>4.07</v>
      </c>
      <c r="Q152" s="26">
        <v>35.955056179775283</v>
      </c>
      <c r="R152" s="137">
        <f t="shared" si="20"/>
        <v>0.90780000000000005</v>
      </c>
      <c r="S152" s="26">
        <v>4.9000000000000004</v>
      </c>
      <c r="T152" s="137">
        <f t="shared" si="21"/>
        <v>1.7600000000000001E-2</v>
      </c>
      <c r="U152" s="26">
        <v>54.696132596685089</v>
      </c>
      <c r="V152" s="139">
        <f t="shared" si="22"/>
        <v>0.98240000000000005</v>
      </c>
      <c r="W152" s="26">
        <v>8.5635359116022105</v>
      </c>
      <c r="X152" s="139">
        <f t="shared" si="23"/>
        <v>4.82E-2</v>
      </c>
      <c r="Y152" s="26">
        <v>10.909090909090908</v>
      </c>
      <c r="Z152" s="139">
        <f t="shared" si="24"/>
        <v>0.42099999999999999</v>
      </c>
      <c r="AA152" s="26">
        <v>-13.2911392405063</v>
      </c>
      <c r="AB152" s="139">
        <f t="shared" si="25"/>
        <v>0.6492</v>
      </c>
      <c r="AC152" s="43">
        <v>95500</v>
      </c>
      <c r="AD152" s="139">
        <f t="shared" si="26"/>
        <v>0.47809999999999997</v>
      </c>
      <c r="AE152" s="26">
        <v>0</v>
      </c>
      <c r="AF152" s="139">
        <f t="shared" si="27"/>
        <v>0</v>
      </c>
      <c r="AG152" s="139">
        <f t="shared" si="28"/>
        <v>3.5042999999999997</v>
      </c>
      <c r="AH152" s="116">
        <f t="shared" si="29"/>
        <v>0.34799999999999998</v>
      </c>
      <c r="AI152" s="245" t="s">
        <v>1381</v>
      </c>
      <c r="AJ152" s="234">
        <v>149</v>
      </c>
    </row>
    <row r="153" spans="2:43" x14ac:dyDescent="0.25">
      <c r="B153" s="184" t="s">
        <v>1451</v>
      </c>
      <c r="C153" s="38" t="s">
        <v>1332</v>
      </c>
      <c r="D153" s="38" t="s">
        <v>516</v>
      </c>
      <c r="E153" s="13">
        <v>2</v>
      </c>
      <c r="F153" s="38" t="s">
        <v>517</v>
      </c>
      <c r="G153" s="38" t="s">
        <v>340</v>
      </c>
      <c r="H153" s="38" t="s">
        <v>778</v>
      </c>
      <c r="I153" s="38">
        <v>545537</v>
      </c>
      <c r="J153" s="38">
        <v>5450932</v>
      </c>
      <c r="K153" s="38" t="s">
        <v>224</v>
      </c>
      <c r="L153" s="72">
        <v>1.1507690548562817</v>
      </c>
      <c r="M153" s="81">
        <v>1174</v>
      </c>
      <c r="N153" s="141">
        <v>1020.1873217268774</v>
      </c>
      <c r="O153" s="105">
        <v>372</v>
      </c>
      <c r="P153" s="63">
        <v>3.16</v>
      </c>
      <c r="Q153" s="26">
        <v>17.473118279569892</v>
      </c>
      <c r="R153" s="137">
        <f t="shared" si="20"/>
        <v>0.45610000000000001</v>
      </c>
      <c r="S153" s="26">
        <v>24</v>
      </c>
      <c r="T153" s="137">
        <f t="shared" si="21"/>
        <v>0.53300000000000003</v>
      </c>
      <c r="U153" s="26">
        <v>41.482112436115841</v>
      </c>
      <c r="V153" s="139">
        <f t="shared" si="22"/>
        <v>0.73240000000000005</v>
      </c>
      <c r="W153" s="26">
        <v>20.868824531516182</v>
      </c>
      <c r="X153" s="139">
        <f t="shared" si="23"/>
        <v>0.53939999999999999</v>
      </c>
      <c r="Y153" s="26">
        <v>11.432706222865413</v>
      </c>
      <c r="Z153" s="139">
        <f t="shared" si="24"/>
        <v>0.46920000000000001</v>
      </c>
      <c r="AA153" s="26">
        <v>1.7127799736495399</v>
      </c>
      <c r="AB153" s="139">
        <f t="shared" si="25"/>
        <v>0.13600000000000001</v>
      </c>
      <c r="AC153" s="43">
        <v>153300</v>
      </c>
      <c r="AD153" s="139">
        <f t="shared" si="26"/>
        <v>0.13160000000000005</v>
      </c>
      <c r="AE153" s="26">
        <v>6.3380281690140841</v>
      </c>
      <c r="AF153" s="139">
        <f t="shared" si="27"/>
        <v>0.49120000000000003</v>
      </c>
      <c r="AG153" s="139">
        <f t="shared" si="28"/>
        <v>3.4889000000000001</v>
      </c>
      <c r="AH153" s="116">
        <f t="shared" si="29"/>
        <v>0.34360000000000002</v>
      </c>
      <c r="AI153" s="245" t="s">
        <v>1381</v>
      </c>
      <c r="AJ153" s="234">
        <v>150</v>
      </c>
      <c r="AQ153" s="410" t="s">
        <v>1698</v>
      </c>
    </row>
    <row r="154" spans="2:43" x14ac:dyDescent="0.25">
      <c r="B154" s="184" t="s">
        <v>1605</v>
      </c>
      <c r="C154" s="38" t="s">
        <v>1332</v>
      </c>
      <c r="D154" s="38" t="s">
        <v>707</v>
      </c>
      <c r="E154" s="13">
        <v>10</v>
      </c>
      <c r="F154" s="38" t="s">
        <v>708</v>
      </c>
      <c r="G154" s="38" t="s">
        <v>340</v>
      </c>
      <c r="H154" s="38" t="s">
        <v>855</v>
      </c>
      <c r="I154" s="38">
        <v>540208</v>
      </c>
      <c r="J154" s="38">
        <v>5458684</v>
      </c>
      <c r="K154" s="38" t="s">
        <v>248</v>
      </c>
      <c r="L154" s="72">
        <v>2.7094971065029108</v>
      </c>
      <c r="M154" s="81">
        <v>5208</v>
      </c>
      <c r="N154" s="141">
        <v>1922.1279061345272</v>
      </c>
      <c r="O154" s="105">
        <v>1895</v>
      </c>
      <c r="P154" s="63">
        <v>2.69</v>
      </c>
      <c r="Q154" s="26">
        <v>14.248021108179421</v>
      </c>
      <c r="R154" s="137">
        <f t="shared" si="20"/>
        <v>0.34210000000000002</v>
      </c>
      <c r="S154" s="26">
        <v>22.5</v>
      </c>
      <c r="T154" s="137">
        <f t="shared" si="21"/>
        <v>0.4889</v>
      </c>
      <c r="U154" s="26">
        <v>38.306451612903224</v>
      </c>
      <c r="V154" s="139">
        <f t="shared" si="22"/>
        <v>0.53500000000000003</v>
      </c>
      <c r="W154" s="26">
        <v>19.141463414634146</v>
      </c>
      <c r="X154" s="139">
        <f t="shared" si="23"/>
        <v>0.42980000000000002</v>
      </c>
      <c r="Y154" s="26">
        <v>8.3399734395750347</v>
      </c>
      <c r="Z154" s="139">
        <f t="shared" si="24"/>
        <v>0.30259999999999998</v>
      </c>
      <c r="AA154" s="26">
        <v>-3.0190085724934801</v>
      </c>
      <c r="AB154" s="139">
        <f t="shared" si="25"/>
        <v>0.28080000000000005</v>
      </c>
      <c r="AC154" s="43">
        <v>105000</v>
      </c>
      <c r="AD154" s="139">
        <f t="shared" si="26"/>
        <v>0.34650000000000003</v>
      </c>
      <c r="AE154" s="26">
        <v>12.960554833116603</v>
      </c>
      <c r="AF154" s="139">
        <f t="shared" si="27"/>
        <v>0.74560000000000004</v>
      </c>
      <c r="AG154" s="139">
        <f t="shared" si="28"/>
        <v>3.4713000000000003</v>
      </c>
      <c r="AH154" s="116">
        <f t="shared" si="29"/>
        <v>0.3392</v>
      </c>
      <c r="AI154" s="245" t="s">
        <v>1381</v>
      </c>
      <c r="AJ154" s="234">
        <v>151</v>
      </c>
    </row>
    <row r="155" spans="2:43" x14ac:dyDescent="0.25">
      <c r="B155" s="184" t="s">
        <v>1556</v>
      </c>
      <c r="C155" s="38" t="s">
        <v>1332</v>
      </c>
      <c r="D155" s="38" t="s">
        <v>360</v>
      </c>
      <c r="E155" s="13">
        <v>6</v>
      </c>
      <c r="F155" s="38" t="s">
        <v>361</v>
      </c>
      <c r="G155" s="38" t="s">
        <v>340</v>
      </c>
      <c r="H155" s="38" t="s">
        <v>992</v>
      </c>
      <c r="I155" s="38">
        <v>540242</v>
      </c>
      <c r="J155" s="38">
        <v>5471380</v>
      </c>
      <c r="K155" s="38" t="s">
        <v>290</v>
      </c>
      <c r="L155" s="72">
        <v>1.3336279602740515</v>
      </c>
      <c r="M155" s="81">
        <v>1914</v>
      </c>
      <c r="N155" s="141">
        <v>1435.1828673468169</v>
      </c>
      <c r="O155" s="105">
        <v>621</v>
      </c>
      <c r="P155" s="63">
        <v>2.6</v>
      </c>
      <c r="Q155" s="26">
        <v>17.874396135265698</v>
      </c>
      <c r="R155" s="137">
        <f t="shared" si="20"/>
        <v>0.48680000000000001</v>
      </c>
      <c r="S155" s="26">
        <v>23.9</v>
      </c>
      <c r="T155" s="137">
        <f t="shared" si="21"/>
        <v>0.52859999999999996</v>
      </c>
      <c r="U155" s="26">
        <v>23.458725182863112</v>
      </c>
      <c r="V155" s="139">
        <f t="shared" si="22"/>
        <v>6.5699999999999995E-2</v>
      </c>
      <c r="W155" s="26">
        <v>14.890282131661442</v>
      </c>
      <c r="X155" s="139">
        <f t="shared" si="23"/>
        <v>0.23680000000000001</v>
      </c>
      <c r="Y155" s="26">
        <v>11.200000000000001</v>
      </c>
      <c r="Z155" s="139">
        <f t="shared" si="24"/>
        <v>0.44729999999999998</v>
      </c>
      <c r="AA155" s="26">
        <v>-3.5939470365699901</v>
      </c>
      <c r="AB155" s="139">
        <f t="shared" si="25"/>
        <v>0.30710000000000004</v>
      </c>
      <c r="AC155" s="43">
        <v>61800</v>
      </c>
      <c r="AD155" s="139">
        <f t="shared" si="26"/>
        <v>0.85970000000000002</v>
      </c>
      <c r="AE155" s="26">
        <v>7.1999999999999993</v>
      </c>
      <c r="AF155" s="139">
        <f t="shared" si="27"/>
        <v>0.53069999999999995</v>
      </c>
      <c r="AG155" s="139">
        <f t="shared" si="28"/>
        <v>3.4627000000000003</v>
      </c>
      <c r="AH155" s="116">
        <f t="shared" si="29"/>
        <v>0.33479999999999999</v>
      </c>
      <c r="AI155" s="245" t="s">
        <v>1381</v>
      </c>
      <c r="AJ155" s="234">
        <v>152</v>
      </c>
    </row>
    <row r="156" spans="2:43" x14ac:dyDescent="0.25">
      <c r="B156" s="184" t="s">
        <v>1558</v>
      </c>
      <c r="C156" s="38" t="s">
        <v>1332</v>
      </c>
      <c r="D156" s="38" t="s">
        <v>360</v>
      </c>
      <c r="E156" s="13">
        <v>6</v>
      </c>
      <c r="F156" s="38" t="s">
        <v>361</v>
      </c>
      <c r="G156" s="38" t="s">
        <v>340</v>
      </c>
      <c r="H156" s="38" t="s">
        <v>1025</v>
      </c>
      <c r="I156" s="38">
        <v>540061</v>
      </c>
      <c r="J156" s="38">
        <v>5477188</v>
      </c>
      <c r="K156" s="38" t="s">
        <v>301</v>
      </c>
      <c r="L156" s="72">
        <v>0.84999346826833366</v>
      </c>
      <c r="M156" s="81">
        <v>2216</v>
      </c>
      <c r="N156" s="141">
        <v>2607.0788573406226</v>
      </c>
      <c r="O156" s="105">
        <v>881</v>
      </c>
      <c r="P156" s="63">
        <v>2.5</v>
      </c>
      <c r="Q156" s="26">
        <v>12.826333711691259</v>
      </c>
      <c r="R156" s="137">
        <f t="shared" si="20"/>
        <v>0.28499999999999998</v>
      </c>
      <c r="S156" s="26">
        <v>13.8</v>
      </c>
      <c r="T156" s="137">
        <f t="shared" si="21"/>
        <v>0.1585</v>
      </c>
      <c r="U156" s="26">
        <v>39.124548736462096</v>
      </c>
      <c r="V156" s="139">
        <f t="shared" si="22"/>
        <v>0.59640000000000004</v>
      </c>
      <c r="W156" s="26">
        <v>21.567739012233801</v>
      </c>
      <c r="X156" s="139">
        <f t="shared" si="23"/>
        <v>0.57889999999999997</v>
      </c>
      <c r="Y156" s="26">
        <v>12.756410256410255</v>
      </c>
      <c r="Z156" s="139">
        <f t="shared" si="24"/>
        <v>0.55259999999999998</v>
      </c>
      <c r="AA156" s="26">
        <v>-0.44296788482834998</v>
      </c>
      <c r="AB156" s="139">
        <f t="shared" si="25"/>
        <v>0.18859999999999999</v>
      </c>
      <c r="AC156" s="43">
        <v>115100</v>
      </c>
      <c r="AD156" s="139">
        <f t="shared" si="26"/>
        <v>0.27639999999999998</v>
      </c>
      <c r="AE156" s="26">
        <v>14.393125671321162</v>
      </c>
      <c r="AF156" s="139">
        <f t="shared" si="27"/>
        <v>0.78939999999999999</v>
      </c>
      <c r="AG156" s="139">
        <f t="shared" si="28"/>
        <v>3.4258000000000002</v>
      </c>
      <c r="AH156" s="116">
        <f t="shared" si="29"/>
        <v>0.33029999999999998</v>
      </c>
      <c r="AI156" s="245" t="s">
        <v>1381</v>
      </c>
      <c r="AJ156" s="234">
        <v>153</v>
      </c>
    </row>
    <row r="157" spans="2:43" x14ac:dyDescent="0.25">
      <c r="B157" s="184" t="s">
        <v>1413</v>
      </c>
      <c r="C157" s="38" t="s">
        <v>1332</v>
      </c>
      <c r="D157" s="38" t="s">
        <v>385</v>
      </c>
      <c r="E157" s="13">
        <v>2</v>
      </c>
      <c r="F157" s="38" t="s">
        <v>386</v>
      </c>
      <c r="G157" s="38" t="s">
        <v>340</v>
      </c>
      <c r="H157" s="38" t="s">
        <v>811</v>
      </c>
      <c r="I157" s="38">
        <v>540019</v>
      </c>
      <c r="J157" s="38">
        <v>5454484</v>
      </c>
      <c r="K157" s="38" t="s">
        <v>235</v>
      </c>
      <c r="L157" s="72">
        <v>1.5694563158958368</v>
      </c>
      <c r="M157" s="81">
        <v>2781</v>
      </c>
      <c r="N157" s="141">
        <v>1771.9511985350296</v>
      </c>
      <c r="O157" s="105">
        <v>1366</v>
      </c>
      <c r="P157" s="63">
        <v>2.04</v>
      </c>
      <c r="Q157" s="26">
        <v>12.884333821376281</v>
      </c>
      <c r="R157" s="137">
        <f t="shared" si="20"/>
        <v>0.29820000000000002</v>
      </c>
      <c r="S157" s="26">
        <v>14.4</v>
      </c>
      <c r="T157" s="137">
        <f t="shared" si="21"/>
        <v>0.185</v>
      </c>
      <c r="U157" s="26">
        <v>37.57641136281913</v>
      </c>
      <c r="V157" s="139">
        <f t="shared" si="22"/>
        <v>0.46489999999999998</v>
      </c>
      <c r="W157" s="26">
        <v>21.143473570658035</v>
      </c>
      <c r="X157" s="139">
        <f t="shared" si="23"/>
        <v>0.56140000000000001</v>
      </c>
      <c r="Y157" s="26">
        <v>16.675139806812407</v>
      </c>
      <c r="Z157" s="139">
        <f t="shared" si="24"/>
        <v>0.74119999999999997</v>
      </c>
      <c r="AA157" s="26">
        <v>16.013206768468802</v>
      </c>
      <c r="AB157" s="139">
        <f t="shared" si="25"/>
        <v>3.080000000000005E-2</v>
      </c>
      <c r="AC157" s="43">
        <v>104800</v>
      </c>
      <c r="AD157" s="139">
        <f t="shared" si="26"/>
        <v>0.35089999999999999</v>
      </c>
      <c r="AE157" s="26">
        <v>14.215985356924953</v>
      </c>
      <c r="AF157" s="139">
        <f t="shared" si="27"/>
        <v>0.78500000000000003</v>
      </c>
      <c r="AG157" s="139">
        <f t="shared" si="28"/>
        <v>3.4174000000000002</v>
      </c>
      <c r="AH157" s="116">
        <f t="shared" si="29"/>
        <v>0.32590000000000002</v>
      </c>
      <c r="AI157" s="245" t="s">
        <v>1381</v>
      </c>
      <c r="AJ157" s="234">
        <v>154</v>
      </c>
    </row>
    <row r="158" spans="2:43" x14ac:dyDescent="0.25">
      <c r="B158" s="184" t="s">
        <v>1429</v>
      </c>
      <c r="C158" s="38" t="s">
        <v>1332</v>
      </c>
      <c r="D158" s="38" t="s">
        <v>827</v>
      </c>
      <c r="E158" s="13">
        <v>8</v>
      </c>
      <c r="F158" s="38" t="s">
        <v>828</v>
      </c>
      <c r="G158" s="38" t="s">
        <v>340</v>
      </c>
      <c r="H158" s="38" t="s">
        <v>829</v>
      </c>
      <c r="I158" s="38">
        <v>540052</v>
      </c>
      <c r="J158" s="38">
        <v>5455588</v>
      </c>
      <c r="K158" s="38" t="s">
        <v>240</v>
      </c>
      <c r="L158" s="72">
        <v>2.7859930845312904</v>
      </c>
      <c r="M158" s="81">
        <v>3019</v>
      </c>
      <c r="N158" s="141">
        <v>1083.6351377763417</v>
      </c>
      <c r="O158" s="105">
        <v>1237</v>
      </c>
      <c r="P158" s="63">
        <v>2.44</v>
      </c>
      <c r="Q158" s="26">
        <v>18.512530315278898</v>
      </c>
      <c r="R158" s="137">
        <f t="shared" si="20"/>
        <v>0.5131</v>
      </c>
      <c r="S158" s="26">
        <v>8.1</v>
      </c>
      <c r="T158" s="137">
        <f t="shared" si="21"/>
        <v>5.7200000000000001E-2</v>
      </c>
      <c r="U158" s="26">
        <v>31.699238158330573</v>
      </c>
      <c r="V158" s="139">
        <f t="shared" si="22"/>
        <v>0.20610000000000001</v>
      </c>
      <c r="W158" s="26">
        <v>20.470354421994038</v>
      </c>
      <c r="X158" s="139">
        <f t="shared" si="23"/>
        <v>0.52629999999999999</v>
      </c>
      <c r="Y158" s="26">
        <v>13.966480446927374</v>
      </c>
      <c r="Z158" s="139">
        <f t="shared" si="24"/>
        <v>0.63149999999999995</v>
      </c>
      <c r="AA158" s="26">
        <v>-0.786163522012579</v>
      </c>
      <c r="AB158" s="139">
        <f t="shared" si="25"/>
        <v>0.20179999999999998</v>
      </c>
      <c r="AC158" s="43">
        <v>104200</v>
      </c>
      <c r="AD158" s="139">
        <f t="shared" si="26"/>
        <v>0.36850000000000005</v>
      </c>
      <c r="AE158" s="26">
        <v>21.807318894697538</v>
      </c>
      <c r="AF158" s="139">
        <f t="shared" si="27"/>
        <v>0.89029999999999998</v>
      </c>
      <c r="AG158" s="139">
        <f t="shared" si="28"/>
        <v>3.3948</v>
      </c>
      <c r="AH158" s="116">
        <f t="shared" si="29"/>
        <v>0.32150000000000001</v>
      </c>
      <c r="AI158" s="245" t="s">
        <v>1381</v>
      </c>
      <c r="AJ158" s="234">
        <v>155</v>
      </c>
    </row>
    <row r="159" spans="2:43" x14ac:dyDescent="0.25">
      <c r="B159" s="186" t="s">
        <v>1417</v>
      </c>
      <c r="C159" s="48" t="s">
        <v>1332</v>
      </c>
      <c r="D159" s="48" t="s">
        <v>365</v>
      </c>
      <c r="E159" s="49">
        <v>4</v>
      </c>
      <c r="F159" s="48" t="s">
        <v>366</v>
      </c>
      <c r="G159" s="48" t="s">
        <v>340</v>
      </c>
      <c r="H159" s="48" t="s">
        <v>608</v>
      </c>
      <c r="I159" s="48">
        <v>540293</v>
      </c>
      <c r="J159" s="48">
        <v>5427028</v>
      </c>
      <c r="K159" s="48" t="s">
        <v>175</v>
      </c>
      <c r="L159" s="75">
        <v>5.5801743854668189</v>
      </c>
      <c r="M159" s="84">
        <v>2882</v>
      </c>
      <c r="N159" s="143">
        <v>516.47131449977098</v>
      </c>
      <c r="O159" s="107">
        <v>1254</v>
      </c>
      <c r="P159" s="66">
        <v>2.27</v>
      </c>
      <c r="Q159" s="50">
        <v>22.488038277511961</v>
      </c>
      <c r="R159" s="136">
        <f t="shared" si="20"/>
        <v>0.63590000000000002</v>
      </c>
      <c r="S159" s="50">
        <v>25.8</v>
      </c>
      <c r="T159" s="136">
        <f t="shared" si="21"/>
        <v>0.63429999999999997</v>
      </c>
      <c r="U159" s="50">
        <v>39.31297709923664</v>
      </c>
      <c r="V159" s="136">
        <f t="shared" si="22"/>
        <v>0.6008</v>
      </c>
      <c r="W159" s="50">
        <v>15.425158116654956</v>
      </c>
      <c r="X159" s="136">
        <f t="shared" si="23"/>
        <v>0.27189999999999998</v>
      </c>
      <c r="Y159" s="50">
        <v>13.403476669716378</v>
      </c>
      <c r="Z159" s="136">
        <f t="shared" si="24"/>
        <v>0.59640000000000004</v>
      </c>
      <c r="AA159" s="50">
        <v>-0.17289073305670799</v>
      </c>
      <c r="AB159" s="136">
        <f t="shared" si="25"/>
        <v>0.17549999999999999</v>
      </c>
      <c r="AC159" s="51">
        <v>127100</v>
      </c>
      <c r="AD159" s="136">
        <f t="shared" si="26"/>
        <v>0.21499999999999997</v>
      </c>
      <c r="AE159" s="50">
        <v>2.4199288256227756</v>
      </c>
      <c r="AF159" s="136">
        <f t="shared" si="27"/>
        <v>0.25</v>
      </c>
      <c r="AG159" s="139">
        <f t="shared" si="28"/>
        <v>3.3797999999999999</v>
      </c>
      <c r="AH159" s="116">
        <f t="shared" si="29"/>
        <v>0.31709999999999999</v>
      </c>
      <c r="AI159" s="245" t="s">
        <v>1381</v>
      </c>
      <c r="AJ159" s="234">
        <v>156</v>
      </c>
    </row>
    <row r="160" spans="2:43" x14ac:dyDescent="0.25">
      <c r="B160" s="184" t="s">
        <v>1593</v>
      </c>
      <c r="C160" s="38" t="s">
        <v>1332</v>
      </c>
      <c r="D160" s="38" t="s">
        <v>405</v>
      </c>
      <c r="E160" s="13">
        <v>1</v>
      </c>
      <c r="F160" s="38" t="s">
        <v>406</v>
      </c>
      <c r="G160" s="38" t="s">
        <v>340</v>
      </c>
      <c r="H160" s="38" t="s">
        <v>407</v>
      </c>
      <c r="I160" s="38">
        <v>540170</v>
      </c>
      <c r="J160" s="38">
        <v>5405332</v>
      </c>
      <c r="K160" s="38" t="s">
        <v>123</v>
      </c>
      <c r="L160" s="72">
        <v>9.5037003669401763</v>
      </c>
      <c r="M160" s="81">
        <v>17261</v>
      </c>
      <c r="N160" s="141">
        <v>1816.2399206149819</v>
      </c>
      <c r="O160" s="105">
        <v>7154</v>
      </c>
      <c r="P160" s="63">
        <v>2.3199999999999998</v>
      </c>
      <c r="Q160" s="26">
        <v>23.679060665362034</v>
      </c>
      <c r="R160" s="137">
        <f t="shared" si="20"/>
        <v>0.6885</v>
      </c>
      <c r="S160" s="26">
        <v>19.7</v>
      </c>
      <c r="T160" s="137">
        <f t="shared" si="21"/>
        <v>0.36120000000000002</v>
      </c>
      <c r="U160" s="26">
        <v>38.578297896993227</v>
      </c>
      <c r="V160" s="139">
        <f t="shared" si="22"/>
        <v>0.55700000000000005</v>
      </c>
      <c r="W160" s="26">
        <v>25.434782608695649</v>
      </c>
      <c r="X160" s="139">
        <f t="shared" si="23"/>
        <v>0.70609999999999995</v>
      </c>
      <c r="Y160" s="26">
        <v>10.465213396809487</v>
      </c>
      <c r="Z160" s="139">
        <f t="shared" si="24"/>
        <v>0.40350000000000003</v>
      </c>
      <c r="AA160" s="26">
        <v>-1.86215510389463</v>
      </c>
      <c r="AB160" s="139">
        <f t="shared" si="25"/>
        <v>0.2369</v>
      </c>
      <c r="AC160" s="43">
        <v>110600</v>
      </c>
      <c r="AD160" s="139">
        <f t="shared" si="26"/>
        <v>0.32020000000000004</v>
      </c>
      <c r="AE160" s="26">
        <v>0.64743967039434958</v>
      </c>
      <c r="AF160" s="139">
        <f t="shared" si="27"/>
        <v>0.1052</v>
      </c>
      <c r="AG160" s="139">
        <f t="shared" si="28"/>
        <v>3.3786</v>
      </c>
      <c r="AH160" s="116">
        <f t="shared" si="29"/>
        <v>0.31269999999999998</v>
      </c>
      <c r="AI160" s="245" t="s">
        <v>1381</v>
      </c>
      <c r="AJ160" s="234">
        <v>157</v>
      </c>
    </row>
    <row r="161" spans="2:41" x14ac:dyDescent="0.25">
      <c r="B161" s="184" t="s">
        <v>1600</v>
      </c>
      <c r="C161" s="38" t="s">
        <v>1332</v>
      </c>
      <c r="D161" s="38" t="s">
        <v>557</v>
      </c>
      <c r="E161" s="13">
        <v>7</v>
      </c>
      <c r="F161" s="38" t="s">
        <v>558</v>
      </c>
      <c r="G161" s="38" t="s">
        <v>340</v>
      </c>
      <c r="H161" s="38" t="s">
        <v>1040</v>
      </c>
      <c r="I161" s="38">
        <v>540261</v>
      </c>
      <c r="J161" s="38">
        <v>5480020</v>
      </c>
      <c r="K161" s="38" t="s">
        <v>306</v>
      </c>
      <c r="L161" s="72">
        <v>3.5262748671375328</v>
      </c>
      <c r="M161" s="81">
        <v>532</v>
      </c>
      <c r="N161" s="141">
        <v>150.86742243433028</v>
      </c>
      <c r="O161" s="105">
        <v>197</v>
      </c>
      <c r="P161" s="63">
        <v>2.31</v>
      </c>
      <c r="Q161" s="26">
        <v>2.030456852791878</v>
      </c>
      <c r="R161" s="137">
        <f t="shared" si="20"/>
        <v>2.63E-2</v>
      </c>
      <c r="S161" s="26">
        <v>20.399999999999999</v>
      </c>
      <c r="T161" s="137">
        <f t="shared" si="21"/>
        <v>0.3876</v>
      </c>
      <c r="U161" s="26">
        <v>53.383458646616546</v>
      </c>
      <c r="V161" s="139">
        <f t="shared" si="22"/>
        <v>0.97360000000000002</v>
      </c>
      <c r="W161" s="26">
        <v>16.703296703296701</v>
      </c>
      <c r="X161" s="139">
        <f t="shared" si="23"/>
        <v>0.3377</v>
      </c>
      <c r="Y161" s="26">
        <v>13.478260869565217</v>
      </c>
      <c r="Z161" s="139">
        <f t="shared" si="24"/>
        <v>0.6008</v>
      </c>
      <c r="AA161" s="26">
        <v>4.2662116040955604</v>
      </c>
      <c r="AB161" s="139">
        <f t="shared" si="25"/>
        <v>0.10089999999999999</v>
      </c>
      <c r="AC161" s="43">
        <v>97500</v>
      </c>
      <c r="AD161" s="139">
        <f t="shared" si="26"/>
        <v>0.43859999999999999</v>
      </c>
      <c r="AE161" s="26">
        <v>6.1433447098976108</v>
      </c>
      <c r="AF161" s="139">
        <f t="shared" si="27"/>
        <v>0.47360000000000002</v>
      </c>
      <c r="AG161" s="139">
        <f t="shared" si="28"/>
        <v>3.3391000000000002</v>
      </c>
      <c r="AH161" s="116">
        <f t="shared" si="29"/>
        <v>0.30830000000000002</v>
      </c>
      <c r="AI161" s="245" t="s">
        <v>1381</v>
      </c>
      <c r="AJ161" s="234">
        <v>158</v>
      </c>
    </row>
    <row r="162" spans="2:41" x14ac:dyDescent="0.25">
      <c r="B162" s="186" t="s">
        <v>1548</v>
      </c>
      <c r="C162" s="48" t="s">
        <v>1332</v>
      </c>
      <c r="D162" s="48" t="s">
        <v>601</v>
      </c>
      <c r="E162" s="49">
        <v>4</v>
      </c>
      <c r="F162" s="48" t="s">
        <v>350</v>
      </c>
      <c r="G162" s="48" t="s">
        <v>340</v>
      </c>
      <c r="H162" s="48" t="s">
        <v>757</v>
      </c>
      <c r="I162" s="48">
        <v>540281</v>
      </c>
      <c r="J162" s="48">
        <v>5446636</v>
      </c>
      <c r="K162" s="48" t="s">
        <v>217</v>
      </c>
      <c r="L162" s="75">
        <v>3.8065896998189359</v>
      </c>
      <c r="M162" s="84">
        <v>3923</v>
      </c>
      <c r="N162" s="143">
        <v>1030.5812575982648</v>
      </c>
      <c r="O162" s="107">
        <v>1971</v>
      </c>
      <c r="P162" s="66">
        <v>1.97</v>
      </c>
      <c r="Q162" s="50">
        <v>23.693556570268896</v>
      </c>
      <c r="R162" s="136">
        <f t="shared" si="20"/>
        <v>0.69289999999999996</v>
      </c>
      <c r="S162" s="50">
        <v>26.2</v>
      </c>
      <c r="T162" s="136">
        <f t="shared" si="21"/>
        <v>0.66069999999999995</v>
      </c>
      <c r="U162" s="50">
        <v>51.746112668875867</v>
      </c>
      <c r="V162" s="136">
        <f t="shared" si="22"/>
        <v>0.94730000000000003</v>
      </c>
      <c r="W162" s="50">
        <v>19.219984705582462</v>
      </c>
      <c r="X162" s="136">
        <f t="shared" si="23"/>
        <v>0.4385</v>
      </c>
      <c r="Y162" s="50">
        <v>11.29307403616513</v>
      </c>
      <c r="Z162" s="136">
        <f t="shared" si="24"/>
        <v>0.46050000000000002</v>
      </c>
      <c r="AA162" s="50">
        <v>2.4020887728459499</v>
      </c>
      <c r="AB162" s="136">
        <f t="shared" si="25"/>
        <v>0.12290000000000001</v>
      </c>
      <c r="AC162" s="51">
        <v>256100</v>
      </c>
      <c r="AD162" s="136">
        <f t="shared" si="26"/>
        <v>1.319999999999999E-2</v>
      </c>
      <c r="AE162" s="50">
        <v>0</v>
      </c>
      <c r="AF162" s="136">
        <f t="shared" si="27"/>
        <v>0</v>
      </c>
      <c r="AG162" s="139">
        <f t="shared" si="28"/>
        <v>3.3359999999999999</v>
      </c>
      <c r="AH162" s="116">
        <f t="shared" si="29"/>
        <v>0.3039</v>
      </c>
      <c r="AI162" s="245" t="s">
        <v>1381</v>
      </c>
      <c r="AJ162" s="234">
        <v>159</v>
      </c>
    </row>
    <row r="163" spans="2:41" x14ac:dyDescent="0.25">
      <c r="B163" s="188" t="s">
        <v>1612</v>
      </c>
      <c r="C163" s="17" t="s">
        <v>1332</v>
      </c>
      <c r="D163" s="17" t="s">
        <v>858</v>
      </c>
      <c r="E163" s="18">
        <v>3</v>
      </c>
      <c r="F163" s="17" t="s">
        <v>421</v>
      </c>
      <c r="G163" s="17" t="s">
        <v>340</v>
      </c>
      <c r="H163" s="17" t="s">
        <v>859</v>
      </c>
      <c r="I163" s="17">
        <v>540081</v>
      </c>
      <c r="J163" s="17">
        <v>5459068</v>
      </c>
      <c r="K163" s="17" t="s">
        <v>249</v>
      </c>
      <c r="L163" s="79">
        <v>5.8160620008072277</v>
      </c>
      <c r="M163" s="88">
        <v>6630</v>
      </c>
      <c r="N163" s="88">
        <v>1139.9465822544196</v>
      </c>
      <c r="O163" s="31">
        <v>2767</v>
      </c>
      <c r="P163" s="70">
        <v>2.396096855800506</v>
      </c>
      <c r="Q163" s="22">
        <v>14.239248283339357</v>
      </c>
      <c r="R163" s="138">
        <f t="shared" si="20"/>
        <v>0.3377</v>
      </c>
      <c r="S163" s="22">
        <v>23.1</v>
      </c>
      <c r="T163" s="138">
        <f t="shared" si="21"/>
        <v>0.50660000000000005</v>
      </c>
      <c r="U163" s="22">
        <v>41.553544494720967</v>
      </c>
      <c r="V163" s="138">
        <f t="shared" si="22"/>
        <v>0.74119999999999997</v>
      </c>
      <c r="W163" s="22">
        <v>15.173453996983408</v>
      </c>
      <c r="X163" s="138">
        <f t="shared" si="23"/>
        <v>0.25869999999999999</v>
      </c>
      <c r="Y163" s="22">
        <v>10.088763801688676</v>
      </c>
      <c r="Z163" s="138">
        <f t="shared" si="24"/>
        <v>0.38150000000000001</v>
      </c>
      <c r="AA163" s="22">
        <v>-7.7180273056561699</v>
      </c>
      <c r="AB163" s="138">
        <f t="shared" si="25"/>
        <v>0.48250000000000004</v>
      </c>
      <c r="AC163" s="47">
        <v>106900</v>
      </c>
      <c r="AD163" s="138">
        <f t="shared" si="26"/>
        <v>0.33779999999999999</v>
      </c>
      <c r="AE163" s="22">
        <v>2.5770142180094786</v>
      </c>
      <c r="AF163" s="138">
        <f t="shared" si="27"/>
        <v>0.27629999999999999</v>
      </c>
      <c r="AG163" s="139">
        <f t="shared" si="28"/>
        <v>3.3222999999999998</v>
      </c>
      <c r="AH163" s="116">
        <f t="shared" si="29"/>
        <v>0.29949999999999999</v>
      </c>
      <c r="AI163" s="245" t="s">
        <v>1381</v>
      </c>
      <c r="AJ163" s="234">
        <v>160</v>
      </c>
    </row>
    <row r="164" spans="2:41" x14ac:dyDescent="0.25">
      <c r="B164" s="184" t="s">
        <v>1502</v>
      </c>
      <c r="C164" s="38" t="s">
        <v>1332</v>
      </c>
      <c r="D164" s="38" t="s">
        <v>380</v>
      </c>
      <c r="E164" s="13">
        <v>3</v>
      </c>
      <c r="F164" s="38" t="s">
        <v>381</v>
      </c>
      <c r="G164" s="38" t="s">
        <v>340</v>
      </c>
      <c r="H164" s="38" t="s">
        <v>382</v>
      </c>
      <c r="I164" s="38">
        <v>540165</v>
      </c>
      <c r="J164" s="38">
        <v>5404204</v>
      </c>
      <c r="K164" s="38" t="s">
        <v>118</v>
      </c>
      <c r="L164" s="72">
        <v>0.14476671090962401</v>
      </c>
      <c r="M164" s="81">
        <v>468</v>
      </c>
      <c r="N164" s="141">
        <v>3232.7874071281926</v>
      </c>
      <c r="O164" s="105">
        <v>191</v>
      </c>
      <c r="P164" s="63">
        <v>2.4500000000000002</v>
      </c>
      <c r="Q164" s="26">
        <v>8.9005235602094235</v>
      </c>
      <c r="R164" s="137">
        <f t="shared" si="20"/>
        <v>0.14910000000000001</v>
      </c>
      <c r="S164" s="26">
        <v>22.3</v>
      </c>
      <c r="T164" s="137">
        <f t="shared" si="21"/>
        <v>0.47570000000000001</v>
      </c>
      <c r="U164" s="26">
        <v>20.94017094017094</v>
      </c>
      <c r="V164" s="139">
        <f t="shared" si="22"/>
        <v>3.5000000000000003E-2</v>
      </c>
      <c r="W164" s="26">
        <v>10.256410256410255</v>
      </c>
      <c r="X164" s="139">
        <f t="shared" si="23"/>
        <v>7.0099999999999996E-2</v>
      </c>
      <c r="Y164" s="26">
        <v>4.9382716049382713</v>
      </c>
      <c r="Z164" s="139">
        <f t="shared" si="24"/>
        <v>0.12280000000000001</v>
      </c>
      <c r="AA164" s="26">
        <v>-34.0715502555366</v>
      </c>
      <c r="AB164" s="139">
        <f t="shared" si="25"/>
        <v>0.96499999999999997</v>
      </c>
      <c r="AC164" s="43">
        <v>80000</v>
      </c>
      <c r="AD164" s="139">
        <f t="shared" si="26"/>
        <v>0.6492</v>
      </c>
      <c r="AE164" s="26">
        <v>17.030567685589521</v>
      </c>
      <c r="AF164" s="139">
        <f t="shared" si="27"/>
        <v>0.82010000000000005</v>
      </c>
      <c r="AG164" s="139">
        <f t="shared" si="28"/>
        <v>3.2869999999999999</v>
      </c>
      <c r="AH164" s="116">
        <f t="shared" si="29"/>
        <v>0.29509999999999997</v>
      </c>
      <c r="AI164" s="245" t="s">
        <v>1381</v>
      </c>
      <c r="AJ164" s="234">
        <v>161</v>
      </c>
    </row>
    <row r="165" spans="2:41" s="111" customFormat="1" x14ac:dyDescent="0.25">
      <c r="B165" s="184" t="s">
        <v>1522</v>
      </c>
      <c r="C165" s="38" t="s">
        <v>1332</v>
      </c>
      <c r="D165" s="38" t="s">
        <v>614</v>
      </c>
      <c r="E165" s="13">
        <v>6</v>
      </c>
      <c r="F165" s="38" t="s">
        <v>615</v>
      </c>
      <c r="G165" s="38" t="s">
        <v>340</v>
      </c>
      <c r="H165" s="38" t="s">
        <v>616</v>
      </c>
      <c r="I165" s="38">
        <v>540189</v>
      </c>
      <c r="J165" s="38">
        <v>5427940</v>
      </c>
      <c r="K165" s="38" t="s">
        <v>177</v>
      </c>
      <c r="L165" s="72">
        <v>0.30469916522686674</v>
      </c>
      <c r="M165" s="81">
        <v>315</v>
      </c>
      <c r="N165" s="141">
        <v>1033.8065736591818</v>
      </c>
      <c r="O165" s="105">
        <v>99</v>
      </c>
      <c r="P165" s="63">
        <v>3.18</v>
      </c>
      <c r="Q165" s="26">
        <v>14.14141414141414</v>
      </c>
      <c r="R165" s="137">
        <f t="shared" si="20"/>
        <v>0.32890000000000003</v>
      </c>
      <c r="S165" s="26">
        <v>16.899999999999999</v>
      </c>
      <c r="T165" s="137">
        <f t="shared" si="21"/>
        <v>0.25990000000000002</v>
      </c>
      <c r="U165" s="26">
        <v>48.253968253968253</v>
      </c>
      <c r="V165" s="139">
        <f t="shared" si="22"/>
        <v>0.88590000000000002</v>
      </c>
      <c r="W165" s="26">
        <v>14.603174603174605</v>
      </c>
      <c r="X165" s="139">
        <f t="shared" si="23"/>
        <v>0.21490000000000001</v>
      </c>
      <c r="Y165" s="26">
        <v>4.3010752688172049</v>
      </c>
      <c r="Z165" s="139">
        <f t="shared" si="24"/>
        <v>9.2100000000000001E-2</v>
      </c>
      <c r="AA165" s="26">
        <v>-0.96153846153846201</v>
      </c>
      <c r="AB165" s="139">
        <f t="shared" si="25"/>
        <v>0.21499999999999997</v>
      </c>
      <c r="AC165" s="43">
        <v>93300</v>
      </c>
      <c r="AD165" s="139">
        <f t="shared" si="26"/>
        <v>0.49570000000000003</v>
      </c>
      <c r="AE165" s="26">
        <v>13.934426229508196</v>
      </c>
      <c r="AF165" s="139">
        <f t="shared" si="27"/>
        <v>0.77629999999999999</v>
      </c>
      <c r="AG165" s="139">
        <f t="shared" si="28"/>
        <v>3.2687000000000004</v>
      </c>
      <c r="AH165" s="116">
        <f t="shared" si="29"/>
        <v>0.29070000000000001</v>
      </c>
      <c r="AI165" s="245" t="s">
        <v>1381</v>
      </c>
      <c r="AJ165" s="234">
        <v>162</v>
      </c>
      <c r="AK165"/>
      <c r="AL165"/>
      <c r="AM165"/>
      <c r="AN165"/>
      <c r="AO165"/>
    </row>
    <row r="166" spans="2:41" s="111" customFormat="1" x14ac:dyDescent="0.25">
      <c r="B166" s="184" t="s">
        <v>1547</v>
      </c>
      <c r="C166" s="38" t="s">
        <v>1332</v>
      </c>
      <c r="D166" s="38" t="s">
        <v>400</v>
      </c>
      <c r="E166" s="13">
        <v>8</v>
      </c>
      <c r="F166" s="38" t="s">
        <v>401</v>
      </c>
      <c r="G166" s="38" t="s">
        <v>340</v>
      </c>
      <c r="H166" s="38" t="s">
        <v>901</v>
      </c>
      <c r="I166" s="38">
        <v>540039</v>
      </c>
      <c r="J166" s="38">
        <v>5462956</v>
      </c>
      <c r="K166" s="38" t="s">
        <v>262</v>
      </c>
      <c r="L166" s="72">
        <v>1.6170087740928973</v>
      </c>
      <c r="M166" s="81">
        <v>2518</v>
      </c>
      <c r="N166" s="141">
        <v>1557.1962504733699</v>
      </c>
      <c r="O166" s="105">
        <v>966</v>
      </c>
      <c r="P166" s="63">
        <v>2.4900000000000002</v>
      </c>
      <c r="Q166" s="26">
        <v>10.973084886128365</v>
      </c>
      <c r="R166" s="137">
        <f t="shared" si="20"/>
        <v>0.20610000000000001</v>
      </c>
      <c r="S166" s="26">
        <v>14.7</v>
      </c>
      <c r="T166" s="137">
        <f t="shared" si="21"/>
        <v>0.19819999999999999</v>
      </c>
      <c r="U166" s="26">
        <v>38.840349483717233</v>
      </c>
      <c r="V166" s="139">
        <f t="shared" si="22"/>
        <v>0.57450000000000001</v>
      </c>
      <c r="W166" s="26">
        <v>14.857614527445314</v>
      </c>
      <c r="X166" s="139">
        <f t="shared" si="23"/>
        <v>0.2324</v>
      </c>
      <c r="Y166" s="26">
        <v>13.628522139160438</v>
      </c>
      <c r="Z166" s="139">
        <f t="shared" si="24"/>
        <v>0.61399999999999999</v>
      </c>
      <c r="AA166" s="26">
        <v>-7.4179164977705696</v>
      </c>
      <c r="AB166" s="139">
        <f t="shared" si="25"/>
        <v>0.46499999999999997</v>
      </c>
      <c r="AC166" s="43">
        <v>125200</v>
      </c>
      <c r="AD166" s="139">
        <f t="shared" si="26"/>
        <v>0.22370000000000001</v>
      </c>
      <c r="AE166" s="26">
        <v>11.297071129707113</v>
      </c>
      <c r="AF166" s="139">
        <f t="shared" si="27"/>
        <v>0.71919999999999995</v>
      </c>
      <c r="AG166" s="139">
        <f t="shared" si="28"/>
        <v>3.2331000000000003</v>
      </c>
      <c r="AH166" s="116">
        <f t="shared" si="29"/>
        <v>0.2863</v>
      </c>
      <c r="AI166" s="245" t="s">
        <v>1381</v>
      </c>
      <c r="AJ166" s="234">
        <v>163</v>
      </c>
      <c r="AK166"/>
      <c r="AL166"/>
      <c r="AM166"/>
      <c r="AN166"/>
      <c r="AO166"/>
    </row>
    <row r="167" spans="2:41" s="111" customFormat="1" x14ac:dyDescent="0.25">
      <c r="B167" s="184" t="s">
        <v>1503</v>
      </c>
      <c r="C167" s="38" t="s">
        <v>1332</v>
      </c>
      <c r="D167" s="38" t="s">
        <v>380</v>
      </c>
      <c r="E167" s="13">
        <v>3</v>
      </c>
      <c r="F167" s="38" t="s">
        <v>381</v>
      </c>
      <c r="G167" s="38" t="s">
        <v>340</v>
      </c>
      <c r="H167" s="38" t="s">
        <v>481</v>
      </c>
      <c r="I167" s="38">
        <v>540166</v>
      </c>
      <c r="J167" s="38">
        <v>5411284</v>
      </c>
      <c r="K167" s="38" t="s">
        <v>141</v>
      </c>
      <c r="L167" s="72">
        <v>1.6456860511254785</v>
      </c>
      <c r="M167" s="81">
        <v>979</v>
      </c>
      <c r="N167" s="141">
        <v>594.88867839067211</v>
      </c>
      <c r="O167" s="105">
        <v>356</v>
      </c>
      <c r="P167" s="63">
        <v>2.69</v>
      </c>
      <c r="Q167" s="26">
        <v>18.539325842696631</v>
      </c>
      <c r="R167" s="137">
        <f t="shared" si="20"/>
        <v>0.51749999999999996</v>
      </c>
      <c r="S167" s="26">
        <v>20.7</v>
      </c>
      <c r="T167" s="137">
        <f t="shared" si="21"/>
        <v>0.40079999999999999</v>
      </c>
      <c r="U167" s="26">
        <v>35.444330949948927</v>
      </c>
      <c r="V167" s="139">
        <f t="shared" si="22"/>
        <v>0.36840000000000001</v>
      </c>
      <c r="W167" s="26">
        <v>15.042372881355931</v>
      </c>
      <c r="X167" s="139">
        <f t="shared" si="23"/>
        <v>0.24560000000000001</v>
      </c>
      <c r="Y167" s="26">
        <v>5.8156028368794326</v>
      </c>
      <c r="Z167" s="139">
        <f t="shared" si="24"/>
        <v>0.17979999999999999</v>
      </c>
      <c r="AA167" s="26">
        <v>-2.02265372168285</v>
      </c>
      <c r="AB167" s="139">
        <f t="shared" si="25"/>
        <v>0.24570000000000003</v>
      </c>
      <c r="AC167" s="43">
        <v>113100</v>
      </c>
      <c r="AD167" s="139">
        <f t="shared" si="26"/>
        <v>0.29830000000000001</v>
      </c>
      <c r="AE167" s="26">
        <v>31.634819532908704</v>
      </c>
      <c r="AF167" s="139">
        <f t="shared" si="27"/>
        <v>0.96050000000000002</v>
      </c>
      <c r="AG167" s="139">
        <f t="shared" si="28"/>
        <v>3.2165999999999997</v>
      </c>
      <c r="AH167" s="116">
        <f t="shared" si="29"/>
        <v>0.28189999999999998</v>
      </c>
      <c r="AI167" s="245" t="s">
        <v>1381</v>
      </c>
      <c r="AJ167" s="234">
        <v>164</v>
      </c>
      <c r="AK167"/>
      <c r="AL167"/>
      <c r="AM167"/>
      <c r="AN167"/>
      <c r="AO167"/>
    </row>
    <row r="168" spans="2:41" s="111" customFormat="1" x14ac:dyDescent="0.25">
      <c r="B168" s="184" t="s">
        <v>1609</v>
      </c>
      <c r="C168" s="38" t="s">
        <v>1332</v>
      </c>
      <c r="D168" s="38" t="s">
        <v>841</v>
      </c>
      <c r="E168" s="13">
        <v>1</v>
      </c>
      <c r="F168" s="38" t="s">
        <v>842</v>
      </c>
      <c r="G168" s="38" t="s">
        <v>340</v>
      </c>
      <c r="H168" s="38" t="s">
        <v>843</v>
      </c>
      <c r="I168" s="38">
        <v>540218</v>
      </c>
      <c r="J168" s="38">
        <v>5457148</v>
      </c>
      <c r="K168" s="38" t="s">
        <v>244</v>
      </c>
      <c r="L168" s="72">
        <v>1.8884643584429102</v>
      </c>
      <c r="M168" s="81">
        <v>2255</v>
      </c>
      <c r="N168" s="141">
        <v>1194.0919032537677</v>
      </c>
      <c r="O168" s="105">
        <v>716</v>
      </c>
      <c r="P168" s="63">
        <v>3.15</v>
      </c>
      <c r="Q168" s="26">
        <v>18.296089385474858</v>
      </c>
      <c r="R168" s="137">
        <f t="shared" si="20"/>
        <v>0.5</v>
      </c>
      <c r="S168" s="26">
        <v>18</v>
      </c>
      <c r="T168" s="137">
        <f t="shared" si="21"/>
        <v>0.30830000000000002</v>
      </c>
      <c r="U168" s="26">
        <v>37.605321507760529</v>
      </c>
      <c r="V168" s="139">
        <f t="shared" si="22"/>
        <v>0.46920000000000001</v>
      </c>
      <c r="W168" s="26">
        <v>15.104398045313195</v>
      </c>
      <c r="X168" s="139">
        <f t="shared" si="23"/>
        <v>0.25430000000000003</v>
      </c>
      <c r="Y168" s="26">
        <v>8.132147395171538</v>
      </c>
      <c r="Z168" s="139">
        <f t="shared" si="24"/>
        <v>0.28499999999999998</v>
      </c>
      <c r="AA168" s="26">
        <v>-5.0673508659397104</v>
      </c>
      <c r="AB168" s="139">
        <f t="shared" si="25"/>
        <v>0.35529999999999995</v>
      </c>
      <c r="AC168" s="43">
        <v>71700</v>
      </c>
      <c r="AD168" s="139">
        <f t="shared" si="26"/>
        <v>0.76760000000000006</v>
      </c>
      <c r="AE168" s="26">
        <v>2.3958333333333335</v>
      </c>
      <c r="AF168" s="139">
        <f t="shared" si="27"/>
        <v>0.24560000000000001</v>
      </c>
      <c r="AG168" s="139">
        <f t="shared" si="28"/>
        <v>3.1852999999999998</v>
      </c>
      <c r="AH168" s="116">
        <f t="shared" si="29"/>
        <v>0.27750000000000002</v>
      </c>
      <c r="AI168" s="245" t="s">
        <v>1381</v>
      </c>
      <c r="AJ168" s="234">
        <v>165</v>
      </c>
      <c r="AK168"/>
      <c r="AL168"/>
      <c r="AM168"/>
      <c r="AN168"/>
      <c r="AO168"/>
    </row>
    <row r="169" spans="2:41" s="111" customFormat="1" x14ac:dyDescent="0.25">
      <c r="B169" s="228" t="s">
        <v>1530</v>
      </c>
      <c r="C169" s="38" t="s">
        <v>1332</v>
      </c>
      <c r="D169" s="38" t="s">
        <v>338</v>
      </c>
      <c r="E169" s="13">
        <v>4</v>
      </c>
      <c r="F169" s="38" t="s">
        <v>339</v>
      </c>
      <c r="G169" s="38" t="s">
        <v>340</v>
      </c>
      <c r="H169" s="38" t="s">
        <v>492</v>
      </c>
      <c r="I169" s="38">
        <v>540205</v>
      </c>
      <c r="J169" s="38">
        <v>5412436</v>
      </c>
      <c r="K169" s="38" t="s">
        <v>144</v>
      </c>
      <c r="L169" s="72">
        <v>0.33287196603670227</v>
      </c>
      <c r="M169" s="81">
        <v>176</v>
      </c>
      <c r="N169" s="141">
        <v>528.73181870952249</v>
      </c>
      <c r="O169" s="105">
        <v>56</v>
      </c>
      <c r="P169" s="63">
        <v>3.14</v>
      </c>
      <c r="Q169" s="26">
        <v>14.285714285714285</v>
      </c>
      <c r="R169" s="137">
        <f t="shared" si="20"/>
        <v>0.34639999999999999</v>
      </c>
      <c r="S169" s="26">
        <v>8.3000000000000007</v>
      </c>
      <c r="T169" s="137">
        <f t="shared" si="21"/>
        <v>6.1600000000000002E-2</v>
      </c>
      <c r="U169" s="26">
        <v>32.954545454545453</v>
      </c>
      <c r="V169" s="139">
        <f t="shared" si="22"/>
        <v>0.2631</v>
      </c>
      <c r="W169" s="26">
        <v>9.6590909090909083</v>
      </c>
      <c r="X169" s="139">
        <f t="shared" si="23"/>
        <v>6.1400000000000003E-2</v>
      </c>
      <c r="Y169" s="26">
        <v>4.838709677419355</v>
      </c>
      <c r="Z169" s="139">
        <f t="shared" si="24"/>
        <v>0.114</v>
      </c>
      <c r="AA169" s="26">
        <v>-25.443786982248501</v>
      </c>
      <c r="AB169" s="139">
        <f t="shared" si="25"/>
        <v>0.85970000000000002</v>
      </c>
      <c r="AC169" s="43">
        <v>73800</v>
      </c>
      <c r="AD169" s="139">
        <f t="shared" si="26"/>
        <v>0.75439999999999996</v>
      </c>
      <c r="AE169" s="26">
        <v>11.111111111111111</v>
      </c>
      <c r="AF169" s="139">
        <f t="shared" si="27"/>
        <v>0.71489999999999998</v>
      </c>
      <c r="AG169" s="139">
        <f t="shared" si="28"/>
        <v>3.1755</v>
      </c>
      <c r="AH169" s="116">
        <f t="shared" si="29"/>
        <v>0.27310000000000001</v>
      </c>
      <c r="AI169" s="245" t="s">
        <v>1381</v>
      </c>
      <c r="AJ169" s="234">
        <v>166</v>
      </c>
      <c r="AK169"/>
      <c r="AL169"/>
      <c r="AM169"/>
      <c r="AN169"/>
      <c r="AO169"/>
    </row>
    <row r="170" spans="2:41" s="111" customFormat="1" x14ac:dyDescent="0.25">
      <c r="B170" s="184" t="s">
        <v>1621</v>
      </c>
      <c r="C170" s="38" t="s">
        <v>1332</v>
      </c>
      <c r="D170" s="38" t="s">
        <v>438</v>
      </c>
      <c r="E170" s="13">
        <v>10</v>
      </c>
      <c r="F170" s="38" t="s">
        <v>439</v>
      </c>
      <c r="G170" s="38" t="s">
        <v>340</v>
      </c>
      <c r="H170" s="38" t="s">
        <v>1055</v>
      </c>
      <c r="I170" s="38">
        <v>540151</v>
      </c>
      <c r="J170" s="38">
        <v>5482732</v>
      </c>
      <c r="K170" s="38" t="s">
        <v>311</v>
      </c>
      <c r="L170" s="72">
        <v>0.54631206420936484</v>
      </c>
      <c r="M170" s="81">
        <v>457</v>
      </c>
      <c r="N170" s="141">
        <v>836.51822820603593</v>
      </c>
      <c r="O170" s="105">
        <v>169</v>
      </c>
      <c r="P170" s="63">
        <v>2.7</v>
      </c>
      <c r="Q170" s="26">
        <v>11.242603550295858</v>
      </c>
      <c r="R170" s="137">
        <f t="shared" si="20"/>
        <v>0.21920000000000001</v>
      </c>
      <c r="S170" s="26">
        <v>28.9</v>
      </c>
      <c r="T170" s="137">
        <f t="shared" si="21"/>
        <v>0.74</v>
      </c>
      <c r="U170" s="26">
        <v>32.166301969365421</v>
      </c>
      <c r="V170" s="139">
        <f t="shared" si="22"/>
        <v>0.22359999999999999</v>
      </c>
      <c r="W170" s="26">
        <v>4.1575492341356668</v>
      </c>
      <c r="X170" s="139">
        <f t="shared" si="23"/>
        <v>1.3100000000000001E-2</v>
      </c>
      <c r="Y170" s="26">
        <v>5.2941176470588234</v>
      </c>
      <c r="Z170" s="139">
        <f t="shared" si="24"/>
        <v>0.1447</v>
      </c>
      <c r="AA170" s="26">
        <v>-27.2486772486773</v>
      </c>
      <c r="AB170" s="139">
        <f t="shared" si="25"/>
        <v>0.8992</v>
      </c>
      <c r="AC170" s="43">
        <v>131400</v>
      </c>
      <c r="AD170" s="139">
        <f t="shared" si="26"/>
        <v>0.20179999999999998</v>
      </c>
      <c r="AE170" s="26">
        <v>11.76470588235294</v>
      </c>
      <c r="AF170" s="139">
        <f t="shared" si="27"/>
        <v>0.72360000000000002</v>
      </c>
      <c r="AG170" s="139">
        <f t="shared" si="28"/>
        <v>3.1651999999999996</v>
      </c>
      <c r="AH170" s="116">
        <f t="shared" si="29"/>
        <v>0.26869999999999999</v>
      </c>
      <c r="AI170" s="245" t="s">
        <v>1381</v>
      </c>
      <c r="AJ170" s="234">
        <v>167</v>
      </c>
      <c r="AK170"/>
      <c r="AL170"/>
      <c r="AM170"/>
      <c r="AN170"/>
      <c r="AO170"/>
    </row>
    <row r="171" spans="2:41" s="111" customFormat="1" x14ac:dyDescent="0.25">
      <c r="B171" s="184" t="s">
        <v>1454</v>
      </c>
      <c r="C171" s="38" t="s">
        <v>1332</v>
      </c>
      <c r="D171" s="38" t="s">
        <v>390</v>
      </c>
      <c r="E171" s="13">
        <v>6</v>
      </c>
      <c r="F171" s="38" t="s">
        <v>391</v>
      </c>
      <c r="G171" s="38" t="s">
        <v>340</v>
      </c>
      <c r="H171" s="38" t="s">
        <v>392</v>
      </c>
      <c r="I171" s="38">
        <v>540098</v>
      </c>
      <c r="J171" s="38">
        <v>5404612</v>
      </c>
      <c r="K171" s="38" t="s">
        <v>120</v>
      </c>
      <c r="L171" s="72">
        <v>0.70789840307260221</v>
      </c>
      <c r="M171" s="81">
        <v>1408</v>
      </c>
      <c r="N171" s="141">
        <v>1988.9859814468252</v>
      </c>
      <c r="O171" s="105">
        <v>571</v>
      </c>
      <c r="P171" s="63">
        <v>2.4700000000000002</v>
      </c>
      <c r="Q171" s="26">
        <v>9.1068301225919441</v>
      </c>
      <c r="R171" s="137">
        <f t="shared" si="20"/>
        <v>0.16220000000000001</v>
      </c>
      <c r="S171" s="26">
        <v>15.4</v>
      </c>
      <c r="T171" s="137">
        <f t="shared" si="21"/>
        <v>0.21579999999999999</v>
      </c>
      <c r="U171" s="26">
        <v>31.17897727272727</v>
      </c>
      <c r="V171" s="139">
        <f t="shared" si="22"/>
        <v>0.1885</v>
      </c>
      <c r="W171" s="26">
        <v>24.076704545454543</v>
      </c>
      <c r="X171" s="139">
        <f t="shared" si="23"/>
        <v>0.66220000000000001</v>
      </c>
      <c r="Y171" s="26">
        <v>11.248710010319918</v>
      </c>
      <c r="Z171" s="139">
        <f t="shared" si="24"/>
        <v>0.45169999999999999</v>
      </c>
      <c r="AA171" s="26">
        <v>-7.75729646697389</v>
      </c>
      <c r="AB171" s="139">
        <f t="shared" si="25"/>
        <v>0.4869</v>
      </c>
      <c r="AC171" s="43">
        <v>129200</v>
      </c>
      <c r="AD171" s="139">
        <f t="shared" si="26"/>
        <v>0.21060000000000001</v>
      </c>
      <c r="AE171" s="26">
        <v>9.384615384615385</v>
      </c>
      <c r="AF171" s="139">
        <f t="shared" si="27"/>
        <v>0.65780000000000005</v>
      </c>
      <c r="AG171" s="139">
        <f t="shared" si="28"/>
        <v>3.0356999999999998</v>
      </c>
      <c r="AH171" s="116">
        <f t="shared" si="29"/>
        <v>0.26429999999999998</v>
      </c>
      <c r="AI171" s="245" t="s">
        <v>1381</v>
      </c>
      <c r="AJ171" s="234">
        <v>168</v>
      </c>
      <c r="AK171"/>
      <c r="AL171"/>
      <c r="AM171"/>
      <c r="AN171"/>
      <c r="AO171"/>
    </row>
    <row r="172" spans="2:41" s="111" customFormat="1" x14ac:dyDescent="0.25">
      <c r="B172" s="184" t="s">
        <v>1505</v>
      </c>
      <c r="C172" s="38" t="s">
        <v>1332</v>
      </c>
      <c r="D172" s="38" t="s">
        <v>380</v>
      </c>
      <c r="E172" s="13">
        <v>3</v>
      </c>
      <c r="F172" s="38" t="s">
        <v>381</v>
      </c>
      <c r="G172" s="38" t="s">
        <v>340</v>
      </c>
      <c r="H172" s="38" t="s">
        <v>923</v>
      </c>
      <c r="I172" s="38">
        <v>540168</v>
      </c>
      <c r="J172" s="38">
        <v>5464516</v>
      </c>
      <c r="K172" s="38" t="s">
        <v>269</v>
      </c>
      <c r="L172" s="72">
        <v>0.75201864699746679</v>
      </c>
      <c r="M172" s="81">
        <v>906</v>
      </c>
      <c r="N172" s="141">
        <v>1204.7573602294624</v>
      </c>
      <c r="O172" s="105">
        <v>380</v>
      </c>
      <c r="P172" s="63">
        <v>2.38</v>
      </c>
      <c r="Q172" s="26">
        <v>15</v>
      </c>
      <c r="R172" s="137">
        <f t="shared" si="20"/>
        <v>0.36840000000000001</v>
      </c>
      <c r="S172" s="26">
        <v>12.9</v>
      </c>
      <c r="T172" s="137">
        <f t="shared" si="21"/>
        <v>0.12770000000000001</v>
      </c>
      <c r="U172" s="26">
        <v>37.527593818984542</v>
      </c>
      <c r="V172" s="139">
        <f t="shared" si="22"/>
        <v>0.46050000000000002</v>
      </c>
      <c r="W172" s="26">
        <v>25.938189845474614</v>
      </c>
      <c r="X172" s="139">
        <f t="shared" si="23"/>
        <v>0.72360000000000002</v>
      </c>
      <c r="Y172" s="26">
        <v>7.2948328267477196</v>
      </c>
      <c r="Z172" s="139">
        <f t="shared" si="24"/>
        <v>0.23680000000000001</v>
      </c>
      <c r="AA172" s="26">
        <v>-10.2669404517454</v>
      </c>
      <c r="AB172" s="139">
        <f t="shared" si="25"/>
        <v>0.54830000000000001</v>
      </c>
      <c r="AC172" s="43">
        <v>147400</v>
      </c>
      <c r="AD172" s="139">
        <f t="shared" si="26"/>
        <v>0.1492</v>
      </c>
      <c r="AE172" s="26">
        <v>4.5673076923076916</v>
      </c>
      <c r="AF172" s="139">
        <f t="shared" si="27"/>
        <v>0.4078</v>
      </c>
      <c r="AG172" s="139">
        <f t="shared" si="28"/>
        <v>3.0222999999999995</v>
      </c>
      <c r="AH172" s="116">
        <f t="shared" si="29"/>
        <v>0.25990000000000002</v>
      </c>
      <c r="AI172" s="245" t="s">
        <v>1381</v>
      </c>
      <c r="AJ172" s="234">
        <v>169</v>
      </c>
      <c r="AK172"/>
      <c r="AL172"/>
      <c r="AM172"/>
      <c r="AN172"/>
      <c r="AO172"/>
    </row>
    <row r="173" spans="2:41" s="111" customFormat="1" x14ac:dyDescent="0.25">
      <c r="B173" s="184" t="s">
        <v>1488</v>
      </c>
      <c r="C173" s="38" t="s">
        <v>1332</v>
      </c>
      <c r="D173" s="38" t="s">
        <v>438</v>
      </c>
      <c r="E173" s="13">
        <v>10</v>
      </c>
      <c r="F173" s="38" t="s">
        <v>439</v>
      </c>
      <c r="G173" s="38" t="s">
        <v>340</v>
      </c>
      <c r="H173" s="38" t="s">
        <v>1083</v>
      </c>
      <c r="I173" s="38">
        <v>540094</v>
      </c>
      <c r="J173" s="38">
        <v>5485876</v>
      </c>
      <c r="K173" s="38" t="s">
        <v>320</v>
      </c>
      <c r="L173" s="72">
        <v>1.0927358616490319</v>
      </c>
      <c r="M173" s="81">
        <v>1619</v>
      </c>
      <c r="N173" s="141">
        <v>1481.6023311953818</v>
      </c>
      <c r="O173" s="105">
        <v>235</v>
      </c>
      <c r="P173" s="63">
        <v>2.65</v>
      </c>
      <c r="Q173" s="26">
        <v>35.319148936170215</v>
      </c>
      <c r="R173" s="137">
        <f t="shared" si="20"/>
        <v>0.89910000000000001</v>
      </c>
      <c r="S173" s="26">
        <v>26.9</v>
      </c>
      <c r="T173" s="137">
        <f t="shared" si="21"/>
        <v>0.69159999999999999</v>
      </c>
      <c r="U173" s="26">
        <v>12.785670166769611</v>
      </c>
      <c r="V173" s="139">
        <f t="shared" si="22"/>
        <v>4.3E-3</v>
      </c>
      <c r="W173" s="26">
        <v>5.7442865966646082</v>
      </c>
      <c r="X173" s="139">
        <f t="shared" si="23"/>
        <v>1.7500000000000002E-2</v>
      </c>
      <c r="Y173" s="26">
        <v>4.666666666666667</v>
      </c>
      <c r="Z173" s="139">
        <f t="shared" si="24"/>
        <v>0.1052</v>
      </c>
      <c r="AA173" s="26">
        <v>-5.7068741893644601</v>
      </c>
      <c r="AB173" s="139">
        <f t="shared" si="25"/>
        <v>0.3992</v>
      </c>
      <c r="AC173" s="43">
        <v>101600</v>
      </c>
      <c r="AD173" s="139">
        <f t="shared" si="26"/>
        <v>0.40790000000000004</v>
      </c>
      <c r="AE173" s="26">
        <v>4.8484848484848486</v>
      </c>
      <c r="AF173" s="139">
        <f t="shared" si="27"/>
        <v>0.4254</v>
      </c>
      <c r="AG173" s="139">
        <f t="shared" si="28"/>
        <v>2.9501999999999997</v>
      </c>
      <c r="AH173" s="116">
        <f t="shared" si="29"/>
        <v>0.2555</v>
      </c>
      <c r="AI173" s="245" t="s">
        <v>1381</v>
      </c>
      <c r="AJ173" s="234">
        <v>170</v>
      </c>
      <c r="AK173"/>
      <c r="AL173"/>
      <c r="AM173"/>
      <c r="AN173"/>
      <c r="AO173"/>
    </row>
    <row r="174" spans="2:41" s="111" customFormat="1" x14ac:dyDescent="0.25">
      <c r="B174" s="187" t="s">
        <v>1473</v>
      </c>
      <c r="C174" s="53" t="s">
        <v>1332</v>
      </c>
      <c r="D174" s="53" t="s">
        <v>503</v>
      </c>
      <c r="E174" s="54">
        <v>8</v>
      </c>
      <c r="F174" s="52" t="s">
        <v>504</v>
      </c>
      <c r="G174" s="52" t="s">
        <v>340</v>
      </c>
      <c r="H174" s="52" t="s">
        <v>1349</v>
      </c>
      <c r="I174" s="52">
        <v>540091</v>
      </c>
      <c r="J174" s="57">
        <v>5424484</v>
      </c>
      <c r="K174" s="52" t="s">
        <v>1351</v>
      </c>
      <c r="L174" s="74">
        <v>0.2575088257502347</v>
      </c>
      <c r="M174" s="83">
        <v>194</v>
      </c>
      <c r="N174" s="142">
        <v>753.37223660118832</v>
      </c>
      <c r="O174" s="106">
        <v>53</v>
      </c>
      <c r="P174" s="65">
        <v>3.66</v>
      </c>
      <c r="Q174" s="55">
        <v>9.433962264150944</v>
      </c>
      <c r="R174" s="135">
        <f t="shared" si="20"/>
        <v>0.17100000000000001</v>
      </c>
      <c r="S174" s="55">
        <v>14</v>
      </c>
      <c r="T174" s="135">
        <f t="shared" si="21"/>
        <v>0.17180000000000001</v>
      </c>
      <c r="U174" s="55">
        <v>37.113402061855673</v>
      </c>
      <c r="V174" s="135">
        <f t="shared" si="22"/>
        <v>0.4385</v>
      </c>
      <c r="W174" s="55">
        <v>4.1237113402061851</v>
      </c>
      <c r="X174" s="135">
        <f t="shared" si="23"/>
        <v>8.6999999999999994E-3</v>
      </c>
      <c r="Y174" s="55">
        <v>11.111111111111111</v>
      </c>
      <c r="Z174" s="135">
        <f t="shared" si="24"/>
        <v>0.43419999999999997</v>
      </c>
      <c r="AA174" s="55">
        <v>-8.6206896551724146</v>
      </c>
      <c r="AB174" s="135">
        <f t="shared" si="25"/>
        <v>0.50879999999999992</v>
      </c>
      <c r="AC174" s="56">
        <v>78600</v>
      </c>
      <c r="AD174" s="135">
        <f t="shared" si="26"/>
        <v>0.67989999999999995</v>
      </c>
      <c r="AE174" s="55">
        <v>7.2463768115942031</v>
      </c>
      <c r="AF174" s="135">
        <f t="shared" si="27"/>
        <v>0.53500000000000003</v>
      </c>
      <c r="AG174" s="139">
        <f t="shared" si="28"/>
        <v>2.9479000000000002</v>
      </c>
      <c r="AH174" s="116">
        <f t="shared" si="29"/>
        <v>0.25109999999999999</v>
      </c>
      <c r="AI174" s="245" t="s">
        <v>1381</v>
      </c>
      <c r="AJ174" s="234">
        <v>171</v>
      </c>
      <c r="AK174"/>
      <c r="AL174"/>
      <c r="AM174"/>
      <c r="AN174"/>
      <c r="AO174"/>
    </row>
    <row r="175" spans="2:41" s="111" customFormat="1" x14ac:dyDescent="0.25">
      <c r="B175" s="184" t="s">
        <v>1563</v>
      </c>
      <c r="C175" s="38" t="s">
        <v>1332</v>
      </c>
      <c r="D175" s="38" t="s">
        <v>420</v>
      </c>
      <c r="E175" s="13">
        <v>3</v>
      </c>
      <c r="F175" s="38" t="s">
        <v>421</v>
      </c>
      <c r="G175" s="38" t="s">
        <v>340</v>
      </c>
      <c r="H175" s="38" t="s">
        <v>570</v>
      </c>
      <c r="I175" s="38">
        <v>540076</v>
      </c>
      <c r="J175" s="38">
        <v>5422564</v>
      </c>
      <c r="K175" s="38" t="s">
        <v>164</v>
      </c>
      <c r="L175" s="72">
        <v>2.8041717662657706</v>
      </c>
      <c r="M175" s="81">
        <v>7500</v>
      </c>
      <c r="N175" s="141">
        <v>2674.5865179248699</v>
      </c>
      <c r="O175" s="105">
        <v>3579</v>
      </c>
      <c r="P175" s="63">
        <v>2.06</v>
      </c>
      <c r="Q175" s="26">
        <v>11.427773120983515</v>
      </c>
      <c r="R175" s="137">
        <f t="shared" si="20"/>
        <v>0.22800000000000001</v>
      </c>
      <c r="S175" s="26">
        <v>19.399999999999999</v>
      </c>
      <c r="T175" s="137">
        <f t="shared" si="21"/>
        <v>0.34799999999999998</v>
      </c>
      <c r="U175" s="26">
        <v>38.893333333333338</v>
      </c>
      <c r="V175" s="139">
        <f t="shared" si="22"/>
        <v>0.5877</v>
      </c>
      <c r="W175" s="26">
        <v>22.903968576459434</v>
      </c>
      <c r="X175" s="139">
        <f t="shared" si="23"/>
        <v>0.64029999999999998</v>
      </c>
      <c r="Y175" s="26">
        <v>6.9198751300728407</v>
      </c>
      <c r="Z175" s="139">
        <f t="shared" si="24"/>
        <v>0.22359999999999999</v>
      </c>
      <c r="AA175" s="26">
        <v>-5.4002782344757803</v>
      </c>
      <c r="AB175" s="139">
        <f t="shared" si="25"/>
        <v>0.38160000000000005</v>
      </c>
      <c r="AC175" s="43">
        <v>103800</v>
      </c>
      <c r="AD175" s="139">
        <f t="shared" si="26"/>
        <v>0.38600000000000001</v>
      </c>
      <c r="AE175" s="26">
        <v>0.98730606488011285</v>
      </c>
      <c r="AF175" s="139">
        <f t="shared" si="27"/>
        <v>0.14910000000000001</v>
      </c>
      <c r="AG175" s="139">
        <f t="shared" si="28"/>
        <v>2.9443000000000001</v>
      </c>
      <c r="AH175" s="116">
        <f t="shared" si="29"/>
        <v>0.24660000000000001</v>
      </c>
      <c r="AI175" s="245" t="s">
        <v>1381</v>
      </c>
      <c r="AJ175" s="234">
        <v>172</v>
      </c>
      <c r="AK175"/>
      <c r="AL175"/>
      <c r="AM175"/>
      <c r="AN175"/>
      <c r="AO175"/>
    </row>
    <row r="176" spans="2:41" s="111" customFormat="1" x14ac:dyDescent="0.25">
      <c r="B176" s="184" t="s">
        <v>1602</v>
      </c>
      <c r="C176" s="38" t="s">
        <v>1332</v>
      </c>
      <c r="D176" s="38" t="s">
        <v>476</v>
      </c>
      <c r="E176" s="13">
        <v>7</v>
      </c>
      <c r="F176" s="38" t="s">
        <v>477</v>
      </c>
      <c r="G176" s="38" t="s">
        <v>340</v>
      </c>
      <c r="H176" s="38" t="s">
        <v>478</v>
      </c>
      <c r="I176" s="38">
        <v>540199</v>
      </c>
      <c r="J176" s="38">
        <v>5411188</v>
      </c>
      <c r="K176" s="38" t="s">
        <v>140</v>
      </c>
      <c r="L176" s="72">
        <v>2.8461125232477058</v>
      </c>
      <c r="M176" s="81">
        <v>5343</v>
      </c>
      <c r="N176" s="141">
        <v>1877.2975264881973</v>
      </c>
      <c r="O176" s="105">
        <v>2084</v>
      </c>
      <c r="P176" s="63">
        <v>2.08</v>
      </c>
      <c r="Q176" s="26">
        <v>23.320537428023034</v>
      </c>
      <c r="R176" s="137">
        <f t="shared" si="20"/>
        <v>0.6754</v>
      </c>
      <c r="S176" s="26">
        <v>24.5</v>
      </c>
      <c r="T176" s="137">
        <f t="shared" si="21"/>
        <v>0.55500000000000005</v>
      </c>
      <c r="U176" s="26">
        <v>27.119595732734421</v>
      </c>
      <c r="V176" s="139">
        <f t="shared" si="22"/>
        <v>0.1096</v>
      </c>
      <c r="W176" s="26">
        <v>14.597441685477802</v>
      </c>
      <c r="X176" s="139">
        <f t="shared" si="23"/>
        <v>0.21049999999999999</v>
      </c>
      <c r="Y176" s="26">
        <v>9.8830049261083737</v>
      </c>
      <c r="Z176" s="139">
        <f t="shared" si="24"/>
        <v>0.36840000000000001</v>
      </c>
      <c r="AA176" s="26">
        <v>-8.0333392445469105</v>
      </c>
      <c r="AB176" s="139">
        <f t="shared" si="25"/>
        <v>0.49129999999999996</v>
      </c>
      <c r="AC176" s="43">
        <v>133600</v>
      </c>
      <c r="AD176" s="139">
        <f t="shared" si="26"/>
        <v>0.18859999999999999</v>
      </c>
      <c r="AE176" s="26">
        <v>3.3688699360341148</v>
      </c>
      <c r="AF176" s="139">
        <f t="shared" si="27"/>
        <v>0.32890000000000003</v>
      </c>
      <c r="AG176" s="139">
        <f t="shared" si="28"/>
        <v>2.9276999999999997</v>
      </c>
      <c r="AH176" s="116">
        <f t="shared" si="29"/>
        <v>0.2422</v>
      </c>
      <c r="AI176" s="245" t="s">
        <v>1381</v>
      </c>
      <c r="AJ176" s="234">
        <v>173</v>
      </c>
      <c r="AK176"/>
      <c r="AL176"/>
      <c r="AM176"/>
      <c r="AN176"/>
      <c r="AO176"/>
    </row>
    <row r="177" spans="2:41" s="111" customFormat="1" x14ac:dyDescent="0.25">
      <c r="B177" s="184" t="s">
        <v>1457</v>
      </c>
      <c r="C177" s="38" t="s">
        <v>1332</v>
      </c>
      <c r="D177" s="38" t="s">
        <v>390</v>
      </c>
      <c r="E177" s="13">
        <v>6</v>
      </c>
      <c r="F177" s="38" t="s">
        <v>391</v>
      </c>
      <c r="G177" s="38" t="s">
        <v>340</v>
      </c>
      <c r="H177" s="38" t="s">
        <v>817</v>
      </c>
      <c r="I177" s="38">
        <v>540104</v>
      </c>
      <c r="J177" s="38">
        <v>5455276</v>
      </c>
      <c r="K177" s="38" t="s">
        <v>237</v>
      </c>
      <c r="L177" s="72">
        <v>0.53212555544479379</v>
      </c>
      <c r="M177" s="81">
        <v>1023</v>
      </c>
      <c r="N177" s="141">
        <v>1922.4786134259111</v>
      </c>
      <c r="O177" s="105">
        <v>461</v>
      </c>
      <c r="P177" s="63">
        <v>2.21</v>
      </c>
      <c r="Q177" s="26">
        <v>10.629067245119305</v>
      </c>
      <c r="R177" s="137">
        <f t="shared" si="20"/>
        <v>0.20169999999999999</v>
      </c>
      <c r="S177" s="26">
        <v>16.600000000000001</v>
      </c>
      <c r="T177" s="137">
        <f t="shared" si="21"/>
        <v>0.2555</v>
      </c>
      <c r="U177" s="26">
        <v>38.514173998044967</v>
      </c>
      <c r="V177" s="139">
        <f t="shared" si="22"/>
        <v>0.54820000000000002</v>
      </c>
      <c r="W177" s="26">
        <v>11.285574092247302</v>
      </c>
      <c r="X177" s="139">
        <f t="shared" si="23"/>
        <v>9.64E-2</v>
      </c>
      <c r="Y177" s="26">
        <v>5.2917232021709637</v>
      </c>
      <c r="Z177" s="139">
        <f t="shared" si="24"/>
        <v>0.14030000000000001</v>
      </c>
      <c r="AA177" s="26">
        <v>-7.56704980842912</v>
      </c>
      <c r="AB177" s="139">
        <f t="shared" si="25"/>
        <v>0.47809999999999997</v>
      </c>
      <c r="AC177" s="43">
        <v>77000</v>
      </c>
      <c r="AD177" s="139">
        <f t="shared" si="26"/>
        <v>0.70619999999999994</v>
      </c>
      <c r="AE177" s="26">
        <v>6.2857142857142865</v>
      </c>
      <c r="AF177" s="139">
        <f t="shared" si="27"/>
        <v>0.48680000000000001</v>
      </c>
      <c r="AG177" s="139">
        <f t="shared" si="28"/>
        <v>2.9132000000000007</v>
      </c>
      <c r="AH177" s="116">
        <f t="shared" si="29"/>
        <v>0.23780000000000001</v>
      </c>
      <c r="AI177" s="245" t="s">
        <v>1381</v>
      </c>
      <c r="AJ177" s="234">
        <v>174</v>
      </c>
      <c r="AK177"/>
      <c r="AL177"/>
      <c r="AM177"/>
      <c r="AN177"/>
      <c r="AO177"/>
    </row>
    <row r="178" spans="2:41" s="111" customFormat="1" x14ac:dyDescent="0.25">
      <c r="B178" s="188" t="s">
        <v>1614</v>
      </c>
      <c r="C178" s="17" t="s">
        <v>1332</v>
      </c>
      <c r="D178" s="17" t="s">
        <v>1070</v>
      </c>
      <c r="E178" s="18">
        <v>11</v>
      </c>
      <c r="F178" s="17" t="s">
        <v>531</v>
      </c>
      <c r="G178" s="17" t="s">
        <v>340</v>
      </c>
      <c r="H178" s="17" t="s">
        <v>1071</v>
      </c>
      <c r="I178" s="17">
        <v>540014</v>
      </c>
      <c r="J178" s="17">
        <v>5485156</v>
      </c>
      <c r="K178" s="17" t="s">
        <v>316</v>
      </c>
      <c r="L178" s="79">
        <v>19.032160960467952</v>
      </c>
      <c r="M178" s="88">
        <v>19150</v>
      </c>
      <c r="N178" s="88">
        <v>1006.1915743449634</v>
      </c>
      <c r="O178" s="31">
        <v>8523</v>
      </c>
      <c r="P178" s="70">
        <v>2.2256247800070397</v>
      </c>
      <c r="Q178" s="22">
        <v>13.586765223512847</v>
      </c>
      <c r="R178" s="138">
        <f t="shared" si="20"/>
        <v>0.31140000000000001</v>
      </c>
      <c r="S178" s="22">
        <v>20</v>
      </c>
      <c r="T178" s="138">
        <f t="shared" si="21"/>
        <v>0.37</v>
      </c>
      <c r="U178" s="22">
        <v>39.59791122715405</v>
      </c>
      <c r="V178" s="138">
        <f t="shared" si="22"/>
        <v>0.63149999999999995</v>
      </c>
      <c r="W178" s="22">
        <v>17.888113367174281</v>
      </c>
      <c r="X178" s="138">
        <f t="shared" si="23"/>
        <v>0.38150000000000001</v>
      </c>
      <c r="Y178" s="22">
        <v>5.7559532196702827</v>
      </c>
      <c r="Z178" s="138">
        <f t="shared" si="24"/>
        <v>0.16220000000000001</v>
      </c>
      <c r="AA178" s="22">
        <v>-2.9524967081940598</v>
      </c>
      <c r="AB178" s="138">
        <f t="shared" si="25"/>
        <v>0.27639999999999998</v>
      </c>
      <c r="AC178" s="47">
        <v>96700</v>
      </c>
      <c r="AD178" s="138">
        <f t="shared" si="26"/>
        <v>0.46060000000000001</v>
      </c>
      <c r="AE178" s="22">
        <v>2.7903886612778201</v>
      </c>
      <c r="AF178" s="138">
        <f t="shared" si="27"/>
        <v>0.29380000000000001</v>
      </c>
      <c r="AG178" s="139">
        <f t="shared" si="28"/>
        <v>2.8874</v>
      </c>
      <c r="AH178" s="116">
        <f t="shared" si="29"/>
        <v>0.2334</v>
      </c>
      <c r="AI178" s="245" t="s">
        <v>1381</v>
      </c>
      <c r="AJ178" s="234">
        <v>175</v>
      </c>
      <c r="AK178"/>
      <c r="AL178"/>
      <c r="AM178"/>
      <c r="AN178"/>
      <c r="AO178"/>
    </row>
    <row r="179" spans="2:41" s="111" customFormat="1" x14ac:dyDescent="0.25">
      <c r="B179" s="184" t="s">
        <v>1549</v>
      </c>
      <c r="C179" s="38" t="s">
        <v>1332</v>
      </c>
      <c r="D179" s="38" t="s">
        <v>601</v>
      </c>
      <c r="E179" s="13">
        <v>4</v>
      </c>
      <c r="F179" s="38" t="s">
        <v>350</v>
      </c>
      <c r="G179" s="38" t="s">
        <v>340</v>
      </c>
      <c r="H179" s="38" t="s">
        <v>977</v>
      </c>
      <c r="I179" s="38">
        <v>540043</v>
      </c>
      <c r="J179" s="38">
        <v>5470156</v>
      </c>
      <c r="K179" s="38" t="s">
        <v>285</v>
      </c>
      <c r="L179" s="72">
        <v>1.7267242854880276</v>
      </c>
      <c r="M179" s="81">
        <v>1435</v>
      </c>
      <c r="N179" s="141">
        <v>831.05334885263574</v>
      </c>
      <c r="O179" s="105">
        <v>608</v>
      </c>
      <c r="P179" s="63">
        <v>2.36</v>
      </c>
      <c r="Q179" s="26">
        <v>23.848684210526315</v>
      </c>
      <c r="R179" s="137">
        <f t="shared" si="20"/>
        <v>0.70169999999999999</v>
      </c>
      <c r="S179" s="26">
        <v>16.899999999999999</v>
      </c>
      <c r="T179" s="137">
        <f t="shared" si="21"/>
        <v>0.25990000000000002</v>
      </c>
      <c r="U179" s="26">
        <v>32.752613240418114</v>
      </c>
      <c r="V179" s="139">
        <f t="shared" si="22"/>
        <v>0.24560000000000001</v>
      </c>
      <c r="W179" s="26">
        <v>13.797909407665504</v>
      </c>
      <c r="X179" s="139">
        <f t="shared" si="23"/>
        <v>0.17979999999999999</v>
      </c>
      <c r="Y179" s="26">
        <v>11.286919831223628</v>
      </c>
      <c r="Z179" s="139">
        <f t="shared" si="24"/>
        <v>0.45610000000000001</v>
      </c>
      <c r="AA179" s="26">
        <v>-10.9348441926346</v>
      </c>
      <c r="AB179" s="139">
        <f t="shared" si="25"/>
        <v>0.5746</v>
      </c>
      <c r="AC179" s="43">
        <v>104200</v>
      </c>
      <c r="AD179" s="139">
        <f t="shared" si="26"/>
        <v>0.36850000000000005</v>
      </c>
      <c r="AE179" s="26">
        <v>0.44247787610619471</v>
      </c>
      <c r="AF179" s="139">
        <f t="shared" si="27"/>
        <v>7.8899999999999998E-2</v>
      </c>
      <c r="AG179" s="139">
        <f t="shared" si="28"/>
        <v>2.8651</v>
      </c>
      <c r="AH179" s="116">
        <f t="shared" si="29"/>
        <v>0.22900000000000001</v>
      </c>
      <c r="AI179" s="245" t="s">
        <v>1381</v>
      </c>
      <c r="AJ179" s="234">
        <v>176</v>
      </c>
      <c r="AK179"/>
      <c r="AL179"/>
      <c r="AM179"/>
      <c r="AN179"/>
      <c r="AO179"/>
    </row>
    <row r="180" spans="2:41" s="111" customFormat="1" x14ac:dyDescent="0.25">
      <c r="B180" s="184" t="s">
        <v>1456</v>
      </c>
      <c r="C180" s="38" t="s">
        <v>1332</v>
      </c>
      <c r="D180" s="38" t="s">
        <v>390</v>
      </c>
      <c r="E180" s="13">
        <v>6</v>
      </c>
      <c r="F180" s="38" t="s">
        <v>391</v>
      </c>
      <c r="G180" s="38" t="s">
        <v>340</v>
      </c>
      <c r="H180" s="38" t="s">
        <v>605</v>
      </c>
      <c r="I180" s="38">
        <v>540101</v>
      </c>
      <c r="J180" s="38">
        <v>5426932</v>
      </c>
      <c r="K180" s="38" t="s">
        <v>174</v>
      </c>
      <c r="L180" s="72">
        <v>0.42657561150347501</v>
      </c>
      <c r="M180" s="81">
        <v>446</v>
      </c>
      <c r="N180" s="141">
        <v>1045.535628321702</v>
      </c>
      <c r="O180" s="105">
        <v>142</v>
      </c>
      <c r="P180" s="63">
        <v>3.14</v>
      </c>
      <c r="Q180" s="26">
        <v>12.676056338028168</v>
      </c>
      <c r="R180" s="137">
        <f t="shared" si="20"/>
        <v>0.28070000000000001</v>
      </c>
      <c r="S180" s="26">
        <v>22</v>
      </c>
      <c r="T180" s="137">
        <f t="shared" si="21"/>
        <v>0.45810000000000001</v>
      </c>
      <c r="U180" s="26">
        <v>32.062780269058294</v>
      </c>
      <c r="V180" s="139">
        <f t="shared" si="22"/>
        <v>0.21490000000000001</v>
      </c>
      <c r="W180" s="26">
        <v>13.901345291479823</v>
      </c>
      <c r="X180" s="139">
        <f t="shared" si="23"/>
        <v>0.1885</v>
      </c>
      <c r="Y180" s="26">
        <v>7.4204946996466434</v>
      </c>
      <c r="Z180" s="139">
        <f t="shared" si="24"/>
        <v>0.25</v>
      </c>
      <c r="AA180" s="26">
        <v>4.5333333333333297</v>
      </c>
      <c r="AB180" s="139">
        <f t="shared" si="25"/>
        <v>9.650000000000003E-2</v>
      </c>
      <c r="AC180" s="43">
        <v>65400</v>
      </c>
      <c r="AD180" s="139">
        <f t="shared" si="26"/>
        <v>0.83779999999999999</v>
      </c>
      <c r="AE180" s="26">
        <v>7.096774193548387</v>
      </c>
      <c r="AF180" s="139">
        <f t="shared" si="27"/>
        <v>0.52629999999999999</v>
      </c>
      <c r="AG180" s="139">
        <f t="shared" si="28"/>
        <v>2.8528000000000002</v>
      </c>
      <c r="AH180" s="116">
        <f t="shared" si="29"/>
        <v>0.22459999999999999</v>
      </c>
      <c r="AI180" s="245" t="s">
        <v>1381</v>
      </c>
      <c r="AJ180" s="234">
        <v>177</v>
      </c>
      <c r="AK180"/>
      <c r="AL180"/>
      <c r="AM180"/>
      <c r="AN180"/>
      <c r="AO180"/>
    </row>
    <row r="181" spans="2:41" s="111" customFormat="1" x14ac:dyDescent="0.25">
      <c r="B181" s="184" t="s">
        <v>1428</v>
      </c>
      <c r="C181" s="38" t="s">
        <v>1332</v>
      </c>
      <c r="D181" s="38" t="s">
        <v>498</v>
      </c>
      <c r="E181" s="13">
        <v>8</v>
      </c>
      <c r="F181" s="38" t="s">
        <v>499</v>
      </c>
      <c r="G181" s="38" t="s">
        <v>340</v>
      </c>
      <c r="H181" s="38" t="s">
        <v>500</v>
      </c>
      <c r="I181" s="38">
        <v>540046</v>
      </c>
      <c r="J181" s="38">
        <v>5413108</v>
      </c>
      <c r="K181" s="38" t="s">
        <v>146</v>
      </c>
      <c r="L181" s="72">
        <v>0.69716080127657487</v>
      </c>
      <c r="M181" s="81">
        <v>522</v>
      </c>
      <c r="N181" s="141">
        <v>748.75121929426177</v>
      </c>
      <c r="O181" s="105">
        <v>145</v>
      </c>
      <c r="P181" s="63">
        <v>3.6</v>
      </c>
      <c r="Q181" s="26">
        <v>15.862068965517242</v>
      </c>
      <c r="R181" s="137">
        <f t="shared" si="20"/>
        <v>0.4078</v>
      </c>
      <c r="S181" s="26">
        <v>12.3</v>
      </c>
      <c r="T181" s="137">
        <f t="shared" si="21"/>
        <v>0.1101</v>
      </c>
      <c r="U181" s="26">
        <v>43.678160919540232</v>
      </c>
      <c r="V181" s="139">
        <f t="shared" si="22"/>
        <v>0.78939999999999999</v>
      </c>
      <c r="W181" s="26">
        <v>14.942528735632186</v>
      </c>
      <c r="X181" s="139">
        <f t="shared" si="23"/>
        <v>0.2412</v>
      </c>
      <c r="Y181" s="26">
        <v>9.2664092664092657</v>
      </c>
      <c r="Z181" s="139">
        <f t="shared" si="24"/>
        <v>0.34639999999999999</v>
      </c>
      <c r="AA181" s="26">
        <v>18.309859154929601</v>
      </c>
      <c r="AB181" s="139">
        <f t="shared" si="25"/>
        <v>2.6399999999999979E-2</v>
      </c>
      <c r="AC181" s="43">
        <v>179400</v>
      </c>
      <c r="AD181" s="139">
        <f t="shared" si="26"/>
        <v>6.1499999999999999E-2</v>
      </c>
      <c r="AE181" s="26">
        <v>20.958083832335326</v>
      </c>
      <c r="AF181" s="139">
        <f t="shared" si="27"/>
        <v>0.86399999999999999</v>
      </c>
      <c r="AG181" s="139">
        <f t="shared" si="28"/>
        <v>2.8468</v>
      </c>
      <c r="AH181" s="116">
        <f t="shared" si="29"/>
        <v>0.22020000000000001</v>
      </c>
      <c r="AI181" s="245" t="s">
        <v>1381</v>
      </c>
      <c r="AJ181" s="234">
        <v>178</v>
      </c>
      <c r="AK181"/>
      <c r="AL181"/>
      <c r="AM181"/>
      <c r="AN181"/>
      <c r="AO181"/>
    </row>
    <row r="182" spans="2:41" s="111" customFormat="1" x14ac:dyDescent="0.25">
      <c r="B182" s="188" t="s">
        <v>1615</v>
      </c>
      <c r="C182" s="17" t="s">
        <v>1332</v>
      </c>
      <c r="D182" s="17" t="s">
        <v>1343</v>
      </c>
      <c r="E182" s="18">
        <v>10</v>
      </c>
      <c r="F182" s="17" t="s">
        <v>431</v>
      </c>
      <c r="G182" s="17" t="s">
        <v>340</v>
      </c>
      <c r="H182" s="17" t="s">
        <v>1103</v>
      </c>
      <c r="I182" s="17">
        <v>540152</v>
      </c>
      <c r="J182" s="17">
        <v>5486452</v>
      </c>
      <c r="K182" s="17" t="s">
        <v>326</v>
      </c>
      <c r="L182" s="79">
        <v>15.781069239997427</v>
      </c>
      <c r="M182" s="88">
        <v>27142</v>
      </c>
      <c r="N182" s="88">
        <v>1719.9088089169568</v>
      </c>
      <c r="O182" s="31">
        <v>11737</v>
      </c>
      <c r="P182" s="70">
        <v>2.2181136576637983</v>
      </c>
      <c r="Q182" s="22">
        <v>17.943256368748404</v>
      </c>
      <c r="R182" s="138">
        <f t="shared" si="20"/>
        <v>0.49120000000000003</v>
      </c>
      <c r="S182" s="22">
        <v>19.3</v>
      </c>
      <c r="T182" s="138">
        <f t="shared" si="21"/>
        <v>0.34360000000000002</v>
      </c>
      <c r="U182" s="22">
        <v>40.424434455824922</v>
      </c>
      <c r="V182" s="138">
        <f t="shared" si="22"/>
        <v>0.65349999999999997</v>
      </c>
      <c r="W182" s="22">
        <v>16.687258976375006</v>
      </c>
      <c r="X182" s="138">
        <f t="shared" si="23"/>
        <v>0.33329999999999999</v>
      </c>
      <c r="Y182" s="22">
        <v>7.4407533892165993</v>
      </c>
      <c r="Z182" s="138">
        <f t="shared" si="24"/>
        <v>0.25430000000000003</v>
      </c>
      <c r="AA182" s="22">
        <v>-5.03405181492663</v>
      </c>
      <c r="AB182" s="138">
        <f t="shared" si="25"/>
        <v>0.35089999999999999</v>
      </c>
      <c r="AC182" s="47">
        <v>116300</v>
      </c>
      <c r="AD182" s="138">
        <f t="shared" si="26"/>
        <v>0.26319999999999999</v>
      </c>
      <c r="AE182" s="22">
        <v>0.98699884282894301</v>
      </c>
      <c r="AF182" s="138">
        <f t="shared" si="27"/>
        <v>0.1447</v>
      </c>
      <c r="AG182" s="139">
        <f t="shared" si="28"/>
        <v>2.8346999999999998</v>
      </c>
      <c r="AH182" s="116">
        <f t="shared" si="29"/>
        <v>0.21579999999999999</v>
      </c>
      <c r="AI182" s="245" t="s">
        <v>1381</v>
      </c>
      <c r="AJ182" s="234">
        <v>179</v>
      </c>
      <c r="AK182"/>
      <c r="AL182"/>
      <c r="AM182"/>
      <c r="AN182"/>
      <c r="AO182"/>
    </row>
    <row r="183" spans="2:41" s="111" customFormat="1" x14ac:dyDescent="0.25">
      <c r="B183" s="228" t="s">
        <v>1550</v>
      </c>
      <c r="C183" s="38" t="s">
        <v>1332</v>
      </c>
      <c r="D183" s="38" t="s">
        <v>601</v>
      </c>
      <c r="E183" s="13">
        <v>4</v>
      </c>
      <c r="F183" s="38" t="s">
        <v>350</v>
      </c>
      <c r="G183" s="38" t="s">
        <v>340</v>
      </c>
      <c r="H183" s="38" t="s">
        <v>1109</v>
      </c>
      <c r="I183" s="38">
        <v>540045</v>
      </c>
      <c r="J183" s="38">
        <v>5486812</v>
      </c>
      <c r="K183" s="38" t="s">
        <v>328</v>
      </c>
      <c r="L183" s="72">
        <v>1.8961093395570863</v>
      </c>
      <c r="M183" s="81">
        <v>2659</v>
      </c>
      <c r="N183" s="141">
        <v>1402.3452891282725</v>
      </c>
      <c r="O183" s="105">
        <v>1177</v>
      </c>
      <c r="P183" s="63">
        <v>2.21</v>
      </c>
      <c r="Q183" s="26">
        <v>21.920135938827528</v>
      </c>
      <c r="R183" s="137">
        <f t="shared" si="20"/>
        <v>0.62280000000000002</v>
      </c>
      <c r="S183" s="26">
        <v>13</v>
      </c>
      <c r="T183" s="137">
        <f t="shared" si="21"/>
        <v>0.1409</v>
      </c>
      <c r="U183" s="26">
        <v>37.45769086122602</v>
      </c>
      <c r="V183" s="139">
        <f t="shared" si="22"/>
        <v>0.45610000000000001</v>
      </c>
      <c r="W183" s="26">
        <v>20.491174213353798</v>
      </c>
      <c r="X183" s="139">
        <f t="shared" si="23"/>
        <v>0.53069999999999995</v>
      </c>
      <c r="Y183" s="26">
        <v>8.3199141170155659</v>
      </c>
      <c r="Z183" s="139">
        <f t="shared" si="24"/>
        <v>0.29820000000000002</v>
      </c>
      <c r="AA183" s="26">
        <v>-9.1243862520458308</v>
      </c>
      <c r="AB183" s="139">
        <f t="shared" si="25"/>
        <v>0.53079999999999994</v>
      </c>
      <c r="AC183" s="43">
        <v>121000</v>
      </c>
      <c r="AD183" s="139">
        <f t="shared" si="26"/>
        <v>0.2369</v>
      </c>
      <c r="AE183" s="26">
        <v>0</v>
      </c>
      <c r="AF183" s="139">
        <f t="shared" si="27"/>
        <v>0</v>
      </c>
      <c r="AG183" s="139">
        <f t="shared" si="28"/>
        <v>2.8163999999999998</v>
      </c>
      <c r="AH183" s="116">
        <f t="shared" si="29"/>
        <v>0.2114</v>
      </c>
      <c r="AI183" s="245" t="s">
        <v>1381</v>
      </c>
      <c r="AJ183" s="234">
        <v>180</v>
      </c>
      <c r="AK183"/>
      <c r="AL183"/>
      <c r="AM183"/>
      <c r="AN183"/>
      <c r="AO183"/>
    </row>
    <row r="184" spans="2:41" s="111" customFormat="1" x14ac:dyDescent="0.25">
      <c r="B184" s="184" t="s">
        <v>1831</v>
      </c>
      <c r="C184" s="38" t="s">
        <v>1332</v>
      </c>
      <c r="D184" s="38" t="s">
        <v>425</v>
      </c>
      <c r="E184" s="13">
        <v>5</v>
      </c>
      <c r="F184" s="38" t="s">
        <v>426</v>
      </c>
      <c r="G184" s="38" t="s">
        <v>340</v>
      </c>
      <c r="H184" s="38" t="s">
        <v>989</v>
      </c>
      <c r="I184" s="38">
        <v>540156</v>
      </c>
      <c r="J184" s="38">
        <v>5471356</v>
      </c>
      <c r="K184" s="38" t="s">
        <v>289</v>
      </c>
      <c r="L184" s="72">
        <v>1.0256125133194001</v>
      </c>
      <c r="M184" s="81">
        <v>2079</v>
      </c>
      <c r="N184" s="141">
        <v>2027.0813518755792</v>
      </c>
      <c r="O184" s="105">
        <v>837</v>
      </c>
      <c r="P184" s="63">
        <v>2.48</v>
      </c>
      <c r="Q184" s="26">
        <v>10.27479091995221</v>
      </c>
      <c r="R184" s="137">
        <f t="shared" si="20"/>
        <v>0.19289999999999999</v>
      </c>
      <c r="S184" s="26">
        <v>19.600000000000001</v>
      </c>
      <c r="T184" s="137">
        <f t="shared" si="21"/>
        <v>0.35680000000000001</v>
      </c>
      <c r="U184" s="26">
        <v>34.920634920634917</v>
      </c>
      <c r="V184" s="139">
        <f t="shared" si="22"/>
        <v>0.3508</v>
      </c>
      <c r="W184" s="26">
        <v>18.566618566618569</v>
      </c>
      <c r="X184" s="139">
        <f t="shared" si="23"/>
        <v>0.40350000000000003</v>
      </c>
      <c r="Y184" s="26">
        <v>10.494652406417112</v>
      </c>
      <c r="Z184" s="139">
        <f t="shared" si="24"/>
        <v>0.4078</v>
      </c>
      <c r="AA184" s="26">
        <v>-1.5591397849462401</v>
      </c>
      <c r="AB184" s="139">
        <f t="shared" si="25"/>
        <v>0.22809999999999997</v>
      </c>
      <c r="AC184" s="43">
        <v>119100</v>
      </c>
      <c r="AD184" s="139">
        <f t="shared" si="26"/>
        <v>0.25439999999999996</v>
      </c>
      <c r="AE184" s="26">
        <v>8.840864440078585</v>
      </c>
      <c r="AF184" s="139">
        <f t="shared" si="27"/>
        <v>0.61399999999999999</v>
      </c>
      <c r="AG184" s="139">
        <f t="shared" si="28"/>
        <v>2.8082999999999991</v>
      </c>
      <c r="AH184" s="116">
        <f t="shared" si="29"/>
        <v>0.20699999999999999</v>
      </c>
      <c r="AI184" s="245" t="s">
        <v>1381</v>
      </c>
      <c r="AJ184" s="234">
        <v>181</v>
      </c>
      <c r="AK184"/>
      <c r="AL184"/>
      <c r="AM184"/>
      <c r="AN184"/>
      <c r="AO184"/>
    </row>
    <row r="185" spans="2:41" s="111" customFormat="1" ht="15.75" thickBot="1" x14ac:dyDescent="0.3">
      <c r="B185" s="189" t="s">
        <v>1458</v>
      </c>
      <c r="C185" s="190" t="s">
        <v>1332</v>
      </c>
      <c r="D185" s="190" t="s">
        <v>390</v>
      </c>
      <c r="E185" s="191">
        <v>6</v>
      </c>
      <c r="F185" s="190" t="s">
        <v>391</v>
      </c>
      <c r="G185" s="190" t="s">
        <v>340</v>
      </c>
      <c r="H185" s="190" t="s">
        <v>971</v>
      </c>
      <c r="I185" s="190">
        <v>540105</v>
      </c>
      <c r="J185" s="190">
        <v>5468908</v>
      </c>
      <c r="K185" s="190" t="s">
        <v>283</v>
      </c>
      <c r="L185" s="192">
        <v>0.59454182688220392</v>
      </c>
      <c r="M185" s="193">
        <v>762</v>
      </c>
      <c r="N185" s="194">
        <v>1281.65919628557</v>
      </c>
      <c r="O185" s="195">
        <v>336</v>
      </c>
      <c r="P185" s="196">
        <v>2.27</v>
      </c>
      <c r="Q185" s="197">
        <v>8.3333333333333321</v>
      </c>
      <c r="R185" s="265">
        <f t="shared" si="20"/>
        <v>0.13150000000000001</v>
      </c>
      <c r="S185" s="197">
        <v>17.2</v>
      </c>
      <c r="T185" s="265">
        <f t="shared" si="21"/>
        <v>0.27310000000000001</v>
      </c>
      <c r="U185" s="197">
        <v>29.658792650918635</v>
      </c>
      <c r="V185" s="198">
        <f t="shared" si="22"/>
        <v>0.1666</v>
      </c>
      <c r="W185" s="197">
        <v>21.784776902887142</v>
      </c>
      <c r="X185" s="198">
        <f t="shared" si="23"/>
        <v>0.59640000000000004</v>
      </c>
      <c r="Y185" s="197">
        <v>6.2717770034843205</v>
      </c>
      <c r="Z185" s="198">
        <f t="shared" si="24"/>
        <v>0.1973</v>
      </c>
      <c r="AA185" s="197">
        <v>-11.349036402569601</v>
      </c>
      <c r="AB185" s="198">
        <f t="shared" si="25"/>
        <v>0.58339999999999992</v>
      </c>
      <c r="AC185" s="199">
        <v>111500</v>
      </c>
      <c r="AD185" s="198">
        <f t="shared" si="26"/>
        <v>0.30710000000000004</v>
      </c>
      <c r="AE185" s="197">
        <v>6.6312997347480112</v>
      </c>
      <c r="AF185" s="198">
        <f t="shared" si="27"/>
        <v>0.5</v>
      </c>
      <c r="AG185" s="198">
        <f t="shared" si="28"/>
        <v>2.7553999999999994</v>
      </c>
      <c r="AH185" s="207">
        <f t="shared" si="29"/>
        <v>0.2026</v>
      </c>
      <c r="AI185" s="246" t="s">
        <v>1381</v>
      </c>
      <c r="AJ185" s="237">
        <v>182</v>
      </c>
      <c r="AK185"/>
      <c r="AL185"/>
      <c r="AM185"/>
      <c r="AN185"/>
      <c r="AO185"/>
    </row>
    <row r="186" spans="2:41" s="111" customFormat="1" x14ac:dyDescent="0.25">
      <c r="B186" s="173" t="s">
        <v>1504</v>
      </c>
      <c r="C186" s="174" t="s">
        <v>1332</v>
      </c>
      <c r="D186" s="174" t="s">
        <v>380</v>
      </c>
      <c r="E186" s="175">
        <v>3</v>
      </c>
      <c r="F186" s="174" t="s">
        <v>381</v>
      </c>
      <c r="G186" s="174" t="s">
        <v>340</v>
      </c>
      <c r="H186" s="174" t="s">
        <v>581</v>
      </c>
      <c r="I186" s="174">
        <v>540222</v>
      </c>
      <c r="J186" s="174">
        <v>5424292</v>
      </c>
      <c r="K186" s="174" t="s">
        <v>167</v>
      </c>
      <c r="L186" s="176">
        <v>2.1252874580667975</v>
      </c>
      <c r="M186" s="177">
        <v>1446</v>
      </c>
      <c r="N186" s="178">
        <v>680.37855044574042</v>
      </c>
      <c r="O186" s="179">
        <v>584</v>
      </c>
      <c r="P186" s="180">
        <v>2.48</v>
      </c>
      <c r="Q186" s="181">
        <v>9.9315068493150687</v>
      </c>
      <c r="R186" s="264">
        <f t="shared" si="20"/>
        <v>0.17979999999999999</v>
      </c>
      <c r="S186" s="181">
        <v>26.7</v>
      </c>
      <c r="T186" s="264">
        <f t="shared" si="21"/>
        <v>0.68279999999999996</v>
      </c>
      <c r="U186" s="181">
        <v>44.744121715076076</v>
      </c>
      <c r="V186" s="182">
        <f t="shared" si="22"/>
        <v>0.82010000000000005</v>
      </c>
      <c r="W186" s="181">
        <v>16.520467836257311</v>
      </c>
      <c r="X186" s="182">
        <f t="shared" si="23"/>
        <v>0.32890000000000003</v>
      </c>
      <c r="Y186" s="181">
        <v>8.7037037037037042</v>
      </c>
      <c r="Z186" s="182">
        <f t="shared" si="24"/>
        <v>0.3201</v>
      </c>
      <c r="AA186" s="181">
        <v>1.5810276679841899</v>
      </c>
      <c r="AB186" s="182">
        <f t="shared" si="25"/>
        <v>0.14039999999999997</v>
      </c>
      <c r="AC186" s="183">
        <v>171600</v>
      </c>
      <c r="AD186" s="182">
        <f t="shared" si="26"/>
        <v>7.46E-2</v>
      </c>
      <c r="AE186" s="181">
        <v>1.8320610687022902</v>
      </c>
      <c r="AF186" s="182">
        <f t="shared" si="27"/>
        <v>0.19289999999999999</v>
      </c>
      <c r="AG186" s="182">
        <f t="shared" si="28"/>
        <v>2.7396000000000003</v>
      </c>
      <c r="AH186" s="208">
        <f t="shared" si="29"/>
        <v>0.19819999999999999</v>
      </c>
      <c r="AI186" s="247" t="s">
        <v>1383</v>
      </c>
      <c r="AJ186" s="232">
        <v>183</v>
      </c>
      <c r="AK186"/>
      <c r="AL186"/>
      <c r="AM186"/>
      <c r="AN186"/>
      <c r="AO186"/>
    </row>
    <row r="187" spans="2:41" s="111" customFormat="1" x14ac:dyDescent="0.25">
      <c r="B187" s="186" t="s">
        <v>1409</v>
      </c>
      <c r="C187" s="48" t="s">
        <v>1332</v>
      </c>
      <c r="D187" s="48" t="s">
        <v>484</v>
      </c>
      <c r="E187" s="49">
        <v>7</v>
      </c>
      <c r="F187" s="48" t="s">
        <v>485</v>
      </c>
      <c r="G187" s="48" t="s">
        <v>340</v>
      </c>
      <c r="H187" s="48" t="s">
        <v>611</v>
      </c>
      <c r="I187" s="48">
        <v>540235</v>
      </c>
      <c r="J187" s="48">
        <v>5427868</v>
      </c>
      <c r="K187" s="48" t="s">
        <v>176</v>
      </c>
      <c r="L187" s="75">
        <v>0.65546742934552948</v>
      </c>
      <c r="M187" s="84">
        <v>356</v>
      </c>
      <c r="N187" s="143">
        <v>543.12385949589986</v>
      </c>
      <c r="O187" s="107">
        <v>112</v>
      </c>
      <c r="P187" s="66">
        <v>3.18</v>
      </c>
      <c r="Q187" s="50">
        <v>21.428571428571427</v>
      </c>
      <c r="R187" s="136">
        <f t="shared" si="20"/>
        <v>0.61399999999999999</v>
      </c>
      <c r="S187" s="50">
        <v>14.6</v>
      </c>
      <c r="T187" s="136">
        <f t="shared" si="21"/>
        <v>0.1938</v>
      </c>
      <c r="U187" s="50">
        <v>25.561797752808989</v>
      </c>
      <c r="V187" s="136">
        <f t="shared" si="22"/>
        <v>8.77E-2</v>
      </c>
      <c r="W187" s="50">
        <v>17.415730337078653</v>
      </c>
      <c r="X187" s="136">
        <f t="shared" si="23"/>
        <v>0.35520000000000002</v>
      </c>
      <c r="Y187" s="50">
        <v>4.8672566371681416</v>
      </c>
      <c r="Z187" s="136">
        <f t="shared" si="24"/>
        <v>0.11840000000000001</v>
      </c>
      <c r="AA187" s="50">
        <v>-4.6931407942238303</v>
      </c>
      <c r="AB187" s="136">
        <f t="shared" si="25"/>
        <v>0.33779999999999999</v>
      </c>
      <c r="AC187" s="51">
        <v>141700</v>
      </c>
      <c r="AD187" s="136">
        <f t="shared" si="26"/>
        <v>0.1623</v>
      </c>
      <c r="AE187" s="50">
        <v>20.634920634920633</v>
      </c>
      <c r="AF187" s="136">
        <f t="shared" si="27"/>
        <v>0.84640000000000004</v>
      </c>
      <c r="AG187" s="139">
        <f t="shared" si="28"/>
        <v>2.7156000000000002</v>
      </c>
      <c r="AH187" s="117">
        <f t="shared" si="29"/>
        <v>0.1938</v>
      </c>
      <c r="AI187" s="248" t="s">
        <v>1383</v>
      </c>
      <c r="AJ187" s="234">
        <v>184</v>
      </c>
      <c r="AK187"/>
      <c r="AL187"/>
      <c r="AM187"/>
      <c r="AN187"/>
      <c r="AO187"/>
    </row>
    <row r="188" spans="2:41" s="111" customFormat="1" x14ac:dyDescent="0.25">
      <c r="B188" s="184" t="s">
        <v>1434</v>
      </c>
      <c r="C188" s="38" t="s">
        <v>1332</v>
      </c>
      <c r="D188" s="38" t="s">
        <v>360</v>
      </c>
      <c r="E188" s="13">
        <v>6</v>
      </c>
      <c r="F188" s="38" t="s">
        <v>361</v>
      </c>
      <c r="G188" s="38" t="s">
        <v>340</v>
      </c>
      <c r="H188" s="38" t="s">
        <v>870</v>
      </c>
      <c r="I188" s="38">
        <v>540059</v>
      </c>
      <c r="J188" s="38">
        <v>5459836</v>
      </c>
      <c r="K188" s="38" t="s">
        <v>252</v>
      </c>
      <c r="L188" s="72">
        <v>0.88875572881486486</v>
      </c>
      <c r="M188" s="81">
        <v>1665</v>
      </c>
      <c r="N188" s="141">
        <v>1873.405645688764</v>
      </c>
      <c r="O188" s="105">
        <v>711</v>
      </c>
      <c r="P188" s="63">
        <v>2.33</v>
      </c>
      <c r="Q188" s="26">
        <v>11.954992967651195</v>
      </c>
      <c r="R188" s="137">
        <f t="shared" si="20"/>
        <v>0.25430000000000003</v>
      </c>
      <c r="S188" s="26">
        <v>11.3</v>
      </c>
      <c r="T188" s="137">
        <f t="shared" si="21"/>
        <v>9.69E-2</v>
      </c>
      <c r="U188" s="26">
        <v>34.294294294294289</v>
      </c>
      <c r="V188" s="139">
        <f t="shared" si="22"/>
        <v>0.3201</v>
      </c>
      <c r="W188" s="26">
        <v>15.795795795795794</v>
      </c>
      <c r="X188" s="139">
        <f t="shared" si="23"/>
        <v>0.29820000000000002</v>
      </c>
      <c r="Y188" s="26">
        <v>12.217194570135746</v>
      </c>
      <c r="Z188" s="139">
        <f t="shared" si="24"/>
        <v>0.50870000000000004</v>
      </c>
      <c r="AA188" s="26">
        <v>-6.2774639045825502</v>
      </c>
      <c r="AB188" s="139">
        <f t="shared" si="25"/>
        <v>0.42549999999999999</v>
      </c>
      <c r="AC188" s="43">
        <v>96300</v>
      </c>
      <c r="AD188" s="139">
        <f t="shared" si="26"/>
        <v>0.46930000000000005</v>
      </c>
      <c r="AE188" s="26">
        <v>3.2110091743119269</v>
      </c>
      <c r="AF188" s="139">
        <f t="shared" si="27"/>
        <v>0.3201</v>
      </c>
      <c r="AG188" s="139">
        <f t="shared" si="28"/>
        <v>2.6931000000000007</v>
      </c>
      <c r="AH188" s="117">
        <f t="shared" si="29"/>
        <v>0.18940000000000001</v>
      </c>
      <c r="AI188" s="248" t="s">
        <v>1383</v>
      </c>
      <c r="AJ188" s="234">
        <v>185</v>
      </c>
      <c r="AK188"/>
      <c r="AL188"/>
      <c r="AM188"/>
      <c r="AN188"/>
      <c r="AO188"/>
    </row>
    <row r="189" spans="2:41" s="111" customFormat="1" x14ac:dyDescent="0.25">
      <c r="B189" s="184" t="s">
        <v>1408</v>
      </c>
      <c r="C189" s="38" t="s">
        <v>1332</v>
      </c>
      <c r="D189" s="38" t="s">
        <v>484</v>
      </c>
      <c r="E189" s="13">
        <v>7</v>
      </c>
      <c r="F189" s="38" t="s">
        <v>485</v>
      </c>
      <c r="G189" s="38" t="s">
        <v>340</v>
      </c>
      <c r="H189" s="38" t="s">
        <v>486</v>
      </c>
      <c r="I189" s="38">
        <v>540010</v>
      </c>
      <c r="J189" s="38">
        <v>5411716</v>
      </c>
      <c r="K189" s="38" t="s">
        <v>142</v>
      </c>
      <c r="L189" s="72">
        <v>1.0891731154131634</v>
      </c>
      <c r="M189" s="81">
        <v>583</v>
      </c>
      <c r="N189" s="141">
        <v>535.26844516249992</v>
      </c>
      <c r="O189" s="105">
        <v>223</v>
      </c>
      <c r="P189" s="63">
        <v>2.61</v>
      </c>
      <c r="Q189" s="26">
        <v>7.623318385650224</v>
      </c>
      <c r="R189" s="137">
        <f t="shared" si="20"/>
        <v>0.1096</v>
      </c>
      <c r="S189" s="26">
        <v>6</v>
      </c>
      <c r="T189" s="137">
        <f t="shared" si="21"/>
        <v>3.0800000000000001E-2</v>
      </c>
      <c r="U189" s="26">
        <v>40.99485420240137</v>
      </c>
      <c r="V189" s="139">
        <f t="shared" si="22"/>
        <v>0.69730000000000003</v>
      </c>
      <c r="W189" s="26">
        <v>9.9485420240137223</v>
      </c>
      <c r="X189" s="139">
        <f t="shared" si="23"/>
        <v>6.5699999999999995E-2</v>
      </c>
      <c r="Y189" s="26">
        <v>5.8111380145278453</v>
      </c>
      <c r="Z189" s="139">
        <f t="shared" si="24"/>
        <v>0.1754</v>
      </c>
      <c r="AA189" s="26">
        <v>-22.745098039215701</v>
      </c>
      <c r="AB189" s="139">
        <f t="shared" si="25"/>
        <v>0.8246</v>
      </c>
      <c r="AC189" s="43">
        <v>85700</v>
      </c>
      <c r="AD189" s="139">
        <f t="shared" si="26"/>
        <v>0.56580000000000008</v>
      </c>
      <c r="AE189" s="26">
        <v>2.258064516129032</v>
      </c>
      <c r="AF189" s="139">
        <f t="shared" si="27"/>
        <v>0.21920000000000001</v>
      </c>
      <c r="AG189" s="139">
        <f t="shared" si="28"/>
        <v>2.6884000000000001</v>
      </c>
      <c r="AH189" s="117">
        <f t="shared" si="29"/>
        <v>0.185</v>
      </c>
      <c r="AI189" s="248" t="s">
        <v>1383</v>
      </c>
      <c r="AJ189" s="234">
        <v>186</v>
      </c>
      <c r="AK189"/>
      <c r="AL189"/>
      <c r="AM189"/>
      <c r="AN189"/>
      <c r="AO189"/>
    </row>
    <row r="190" spans="2:41" s="111" customFormat="1" x14ac:dyDescent="0.25">
      <c r="B190" s="184" t="s">
        <v>1544</v>
      </c>
      <c r="C190" s="38" t="s">
        <v>1332</v>
      </c>
      <c r="D190" s="38" t="s">
        <v>410</v>
      </c>
      <c r="E190" s="13">
        <v>11</v>
      </c>
      <c r="F190" s="38" t="s">
        <v>411</v>
      </c>
      <c r="G190" s="38" t="s">
        <v>340</v>
      </c>
      <c r="H190" s="38" t="s">
        <v>1077</v>
      </c>
      <c r="I190" s="38">
        <v>540015</v>
      </c>
      <c r="J190" s="38">
        <v>5485324</v>
      </c>
      <c r="K190" s="38" t="s">
        <v>318</v>
      </c>
      <c r="L190" s="72">
        <v>1.3278982683030653</v>
      </c>
      <c r="M190" s="81">
        <v>2442</v>
      </c>
      <c r="N190" s="141">
        <v>1838.996298353982</v>
      </c>
      <c r="O190" s="105">
        <v>1159</v>
      </c>
      <c r="P190" s="63">
        <v>2.11</v>
      </c>
      <c r="Q190" s="26">
        <v>16.824849007765316</v>
      </c>
      <c r="R190" s="137">
        <f t="shared" si="20"/>
        <v>0.4385</v>
      </c>
      <c r="S190" s="26">
        <v>10.3</v>
      </c>
      <c r="T190" s="137">
        <f t="shared" si="21"/>
        <v>7.0400000000000004E-2</v>
      </c>
      <c r="U190" s="26">
        <v>34.643734643734639</v>
      </c>
      <c r="V190" s="139">
        <f t="shared" si="22"/>
        <v>0.33329999999999999</v>
      </c>
      <c r="W190" s="26">
        <v>13.677313677313677</v>
      </c>
      <c r="X190" s="139">
        <f t="shared" si="23"/>
        <v>0.1578</v>
      </c>
      <c r="Y190" s="26">
        <v>6.4449064449064455</v>
      </c>
      <c r="Z190" s="139">
        <f t="shared" si="24"/>
        <v>0.20169999999999999</v>
      </c>
      <c r="AA190" s="26">
        <v>-12.6559714795009</v>
      </c>
      <c r="AB190" s="139">
        <f t="shared" si="25"/>
        <v>0.63159999999999994</v>
      </c>
      <c r="AC190" s="43">
        <v>84600</v>
      </c>
      <c r="AD190" s="139">
        <f t="shared" si="26"/>
        <v>0.5746</v>
      </c>
      <c r="AE190" s="26">
        <v>2.5457438345266508</v>
      </c>
      <c r="AF190" s="139">
        <f t="shared" si="27"/>
        <v>0.27189999999999998</v>
      </c>
      <c r="AG190" s="139">
        <f t="shared" si="28"/>
        <v>2.6797999999999997</v>
      </c>
      <c r="AH190" s="117">
        <f t="shared" si="29"/>
        <v>0.18060000000000001</v>
      </c>
      <c r="AI190" s="248" t="s">
        <v>1383</v>
      </c>
      <c r="AJ190" s="234">
        <v>187</v>
      </c>
      <c r="AK190"/>
      <c r="AL190"/>
      <c r="AM190"/>
      <c r="AN190"/>
      <c r="AO190"/>
    </row>
    <row r="191" spans="2:41" s="111" customFormat="1" x14ac:dyDescent="0.25">
      <c r="B191" s="184" t="s">
        <v>1594</v>
      </c>
      <c r="C191" s="38" t="s">
        <v>1332</v>
      </c>
      <c r="D191" s="38" t="s">
        <v>443</v>
      </c>
      <c r="E191" s="13">
        <v>7</v>
      </c>
      <c r="F191" s="38" t="s">
        <v>444</v>
      </c>
      <c r="G191" s="38" t="s">
        <v>340</v>
      </c>
      <c r="H191" s="38" t="s">
        <v>589</v>
      </c>
      <c r="I191" s="38">
        <v>540177</v>
      </c>
      <c r="J191" s="38">
        <v>5424580</v>
      </c>
      <c r="K191" s="38" t="s">
        <v>169</v>
      </c>
      <c r="L191" s="72">
        <v>3.6252214364424442</v>
      </c>
      <c r="M191" s="81">
        <v>6980</v>
      </c>
      <c r="N191" s="141">
        <v>1925.3996265810777</v>
      </c>
      <c r="O191" s="105">
        <v>2500</v>
      </c>
      <c r="P191" s="63">
        <v>2.61</v>
      </c>
      <c r="Q191" s="26">
        <v>25.480000000000004</v>
      </c>
      <c r="R191" s="137">
        <f t="shared" si="20"/>
        <v>0.73240000000000005</v>
      </c>
      <c r="S191" s="26">
        <v>21</v>
      </c>
      <c r="T191" s="137">
        <f t="shared" si="21"/>
        <v>0.41399999999999998</v>
      </c>
      <c r="U191" s="26">
        <v>32.765042979942692</v>
      </c>
      <c r="V191" s="139">
        <f t="shared" si="22"/>
        <v>0.25</v>
      </c>
      <c r="W191" s="26">
        <v>11.445436222286208</v>
      </c>
      <c r="X191" s="139">
        <f t="shared" si="23"/>
        <v>0.1008</v>
      </c>
      <c r="Y191" s="26">
        <v>8.2152347209920293</v>
      </c>
      <c r="Z191" s="139">
        <f t="shared" si="24"/>
        <v>0.28939999999999999</v>
      </c>
      <c r="AA191" s="26">
        <v>-2.2554271215111399</v>
      </c>
      <c r="AB191" s="139">
        <f t="shared" si="25"/>
        <v>0.25</v>
      </c>
      <c r="AC191" s="43">
        <v>116200</v>
      </c>
      <c r="AD191" s="139">
        <f t="shared" si="26"/>
        <v>0.26759999999999995</v>
      </c>
      <c r="AE191" s="26">
        <v>3.8271604938271606</v>
      </c>
      <c r="AF191" s="139">
        <f t="shared" si="27"/>
        <v>0.34639999999999999</v>
      </c>
      <c r="AG191" s="139">
        <f t="shared" si="28"/>
        <v>2.6505999999999998</v>
      </c>
      <c r="AH191" s="117">
        <f t="shared" si="29"/>
        <v>0.1762</v>
      </c>
      <c r="AI191" s="248" t="s">
        <v>1383</v>
      </c>
      <c r="AJ191" s="234">
        <v>188</v>
      </c>
      <c r="AK191"/>
      <c r="AL191"/>
      <c r="AM191"/>
      <c r="AN191"/>
      <c r="AO191"/>
    </row>
    <row r="192" spans="2:41" s="111" customFormat="1" x14ac:dyDescent="0.25">
      <c r="B192" s="184" t="s">
        <v>1552</v>
      </c>
      <c r="C192" s="38" t="s">
        <v>1332</v>
      </c>
      <c r="D192" s="38" t="s">
        <v>530</v>
      </c>
      <c r="E192" s="13">
        <v>11</v>
      </c>
      <c r="F192" s="38" t="s">
        <v>531</v>
      </c>
      <c r="G192" s="38" t="s">
        <v>340</v>
      </c>
      <c r="H192" s="38" t="s">
        <v>532</v>
      </c>
      <c r="I192" s="38">
        <v>540048</v>
      </c>
      <c r="J192" s="38">
        <v>5415076</v>
      </c>
      <c r="K192" s="38" t="s">
        <v>154</v>
      </c>
      <c r="L192" s="72">
        <v>0.99830776386882492</v>
      </c>
      <c r="M192" s="81">
        <v>2357</v>
      </c>
      <c r="N192" s="141">
        <v>2360.9953616565322</v>
      </c>
      <c r="O192" s="105">
        <v>1228</v>
      </c>
      <c r="P192" s="63">
        <v>1.92</v>
      </c>
      <c r="Q192" s="26">
        <v>4.1530944625407162</v>
      </c>
      <c r="R192" s="137">
        <f t="shared" si="20"/>
        <v>3.0700000000000002E-2</v>
      </c>
      <c r="S192" s="26">
        <v>7.7</v>
      </c>
      <c r="T192" s="137">
        <f t="shared" si="21"/>
        <v>4.3999999999999997E-2</v>
      </c>
      <c r="U192" s="26">
        <v>46.28765379719983</v>
      </c>
      <c r="V192" s="139">
        <f t="shared" si="22"/>
        <v>0.8508</v>
      </c>
      <c r="W192" s="26">
        <v>14.63725074246924</v>
      </c>
      <c r="X192" s="139">
        <f t="shared" si="23"/>
        <v>0.21920000000000001</v>
      </c>
      <c r="Y192" s="26">
        <v>8.9016137428422688</v>
      </c>
      <c r="Z192" s="139">
        <f t="shared" si="24"/>
        <v>0.33329999999999999</v>
      </c>
      <c r="AA192" s="26">
        <v>-14.5841392649903</v>
      </c>
      <c r="AB192" s="139">
        <f t="shared" si="25"/>
        <v>0.66670000000000007</v>
      </c>
      <c r="AC192" s="43">
        <v>96700</v>
      </c>
      <c r="AD192" s="139">
        <f t="shared" si="26"/>
        <v>0.46060000000000001</v>
      </c>
      <c r="AE192" s="26">
        <v>0</v>
      </c>
      <c r="AF192" s="139">
        <f t="shared" si="27"/>
        <v>0</v>
      </c>
      <c r="AG192" s="139">
        <f t="shared" si="28"/>
        <v>2.6052999999999997</v>
      </c>
      <c r="AH192" s="117">
        <f t="shared" si="29"/>
        <v>0.17180000000000001</v>
      </c>
      <c r="AI192" s="248" t="s">
        <v>1383</v>
      </c>
      <c r="AJ192" s="234">
        <v>189</v>
      </c>
      <c r="AK192"/>
      <c r="AL192"/>
      <c r="AM192"/>
      <c r="AN192"/>
      <c r="AO192"/>
    </row>
    <row r="193" spans="2:41" s="111" customFormat="1" x14ac:dyDescent="0.25">
      <c r="B193" s="184" t="s">
        <v>1557</v>
      </c>
      <c r="C193" s="38" t="s">
        <v>1332</v>
      </c>
      <c r="D193" s="38" t="s">
        <v>360</v>
      </c>
      <c r="E193" s="13">
        <v>6</v>
      </c>
      <c r="F193" s="38" t="s">
        <v>361</v>
      </c>
      <c r="G193" s="38" t="s">
        <v>340</v>
      </c>
      <c r="H193" s="38" t="s">
        <v>1001</v>
      </c>
      <c r="I193" s="38">
        <v>540060</v>
      </c>
      <c r="J193" s="38">
        <v>5473636</v>
      </c>
      <c r="K193" s="38" t="s">
        <v>293</v>
      </c>
      <c r="L193" s="72">
        <v>1.6703914999404834</v>
      </c>
      <c r="M193" s="81">
        <v>2287</v>
      </c>
      <c r="N193" s="141">
        <v>1369.1401088196908</v>
      </c>
      <c r="O193" s="105">
        <v>833</v>
      </c>
      <c r="P193" s="63">
        <v>2.75</v>
      </c>
      <c r="Q193" s="26">
        <v>12.845138055222089</v>
      </c>
      <c r="R193" s="137">
        <f t="shared" si="20"/>
        <v>0.29380000000000001</v>
      </c>
      <c r="S193" s="26">
        <v>22.1</v>
      </c>
      <c r="T193" s="137">
        <f t="shared" si="21"/>
        <v>0.46250000000000002</v>
      </c>
      <c r="U193" s="26">
        <v>39.396589418452123</v>
      </c>
      <c r="V193" s="139">
        <f t="shared" si="22"/>
        <v>0.61839999999999995</v>
      </c>
      <c r="W193" s="26">
        <v>14.516834280717097</v>
      </c>
      <c r="X193" s="139">
        <f t="shared" si="23"/>
        <v>0.20169999999999999</v>
      </c>
      <c r="Y193" s="26">
        <v>7.281858129315756</v>
      </c>
      <c r="Z193" s="139">
        <f t="shared" si="24"/>
        <v>0.2324</v>
      </c>
      <c r="AA193" s="26">
        <v>5.7701044979554696</v>
      </c>
      <c r="AB193" s="139">
        <f t="shared" si="25"/>
        <v>8.7799999999999989E-2</v>
      </c>
      <c r="AC193" s="43">
        <v>111100</v>
      </c>
      <c r="AD193" s="139">
        <f t="shared" si="26"/>
        <v>0.31579999999999997</v>
      </c>
      <c r="AE193" s="26">
        <v>4.3435340572556758</v>
      </c>
      <c r="AF193" s="139">
        <f t="shared" si="27"/>
        <v>0.38590000000000002</v>
      </c>
      <c r="AG193" s="139">
        <f t="shared" si="28"/>
        <v>2.5983000000000001</v>
      </c>
      <c r="AH193" s="117">
        <f t="shared" si="29"/>
        <v>0.16739999999999999</v>
      </c>
      <c r="AI193" s="248" t="s">
        <v>1383</v>
      </c>
      <c r="AJ193" s="234">
        <v>190</v>
      </c>
      <c r="AK193"/>
      <c r="AL193"/>
      <c r="AM193"/>
      <c r="AN193"/>
      <c r="AO193"/>
    </row>
    <row r="194" spans="2:41" s="111" customFormat="1" x14ac:dyDescent="0.25">
      <c r="B194" s="184" t="s">
        <v>1566</v>
      </c>
      <c r="C194" s="38" t="s">
        <v>1332</v>
      </c>
      <c r="D194" s="38" t="s">
        <v>420</v>
      </c>
      <c r="E194" s="13">
        <v>3</v>
      </c>
      <c r="F194" s="38" t="s">
        <v>421</v>
      </c>
      <c r="G194" s="38" t="s">
        <v>340</v>
      </c>
      <c r="H194" s="38" t="s">
        <v>986</v>
      </c>
      <c r="I194" s="38">
        <v>540083</v>
      </c>
      <c r="J194" s="38">
        <v>5471212</v>
      </c>
      <c r="K194" s="38" t="s">
        <v>288</v>
      </c>
      <c r="L194" s="72">
        <v>3.6884665204075309</v>
      </c>
      <c r="M194" s="81">
        <v>10842</v>
      </c>
      <c r="N194" s="141">
        <v>2939.4329432064601</v>
      </c>
      <c r="O194" s="105">
        <v>4510</v>
      </c>
      <c r="P194" s="63">
        <v>2.39</v>
      </c>
      <c r="Q194" s="26">
        <v>15.321507760532151</v>
      </c>
      <c r="R194" s="137">
        <f t="shared" si="20"/>
        <v>0.39029999999999998</v>
      </c>
      <c r="S194" s="26">
        <v>20.8</v>
      </c>
      <c r="T194" s="137">
        <f t="shared" si="21"/>
        <v>0.4052</v>
      </c>
      <c r="U194" s="26">
        <v>42.095554325770152</v>
      </c>
      <c r="V194" s="139">
        <f t="shared" si="22"/>
        <v>0.7631</v>
      </c>
      <c r="W194" s="26">
        <v>15.310383223531595</v>
      </c>
      <c r="X194" s="139">
        <f t="shared" si="23"/>
        <v>0.26750000000000002</v>
      </c>
      <c r="Y194" s="26">
        <v>4.7374999999999998</v>
      </c>
      <c r="Z194" s="139">
        <f t="shared" si="24"/>
        <v>0.1096</v>
      </c>
      <c r="AA194" s="26">
        <v>-1.6570083303151</v>
      </c>
      <c r="AB194" s="139">
        <f t="shared" si="25"/>
        <v>0.23250000000000004</v>
      </c>
      <c r="AC194" s="43">
        <v>120600</v>
      </c>
      <c r="AD194" s="139">
        <f t="shared" si="26"/>
        <v>0.24129999999999996</v>
      </c>
      <c r="AE194" s="26">
        <v>0.49439056854915386</v>
      </c>
      <c r="AF194" s="139">
        <f t="shared" si="27"/>
        <v>8.3299999999999999E-2</v>
      </c>
      <c r="AG194" s="139">
        <f t="shared" si="28"/>
        <v>2.4927999999999999</v>
      </c>
      <c r="AH194" s="117">
        <f t="shared" si="29"/>
        <v>0.16289999999999999</v>
      </c>
      <c r="AI194" s="248" t="s">
        <v>1383</v>
      </c>
      <c r="AJ194" s="234">
        <v>191</v>
      </c>
      <c r="AK194"/>
      <c r="AL194"/>
      <c r="AM194"/>
      <c r="AN194"/>
      <c r="AO194"/>
    </row>
    <row r="195" spans="2:41" s="111" customFormat="1" x14ac:dyDescent="0.25">
      <c r="B195" s="184" t="s">
        <v>1452</v>
      </c>
      <c r="C195" s="38" t="s">
        <v>1332</v>
      </c>
      <c r="D195" s="38" t="s">
        <v>516</v>
      </c>
      <c r="E195" s="13">
        <v>2</v>
      </c>
      <c r="F195" s="38" t="s">
        <v>517</v>
      </c>
      <c r="G195" s="38" t="s">
        <v>340</v>
      </c>
      <c r="H195" s="38" t="s">
        <v>814</v>
      </c>
      <c r="I195" s="38">
        <v>540095</v>
      </c>
      <c r="J195" s="38">
        <v>5454892</v>
      </c>
      <c r="K195" s="38" t="s">
        <v>236</v>
      </c>
      <c r="L195" s="72">
        <v>0.3357723566324074</v>
      </c>
      <c r="M195" s="81">
        <v>350</v>
      </c>
      <c r="N195" s="141">
        <v>1042.3728847433638</v>
      </c>
      <c r="O195" s="105">
        <v>152</v>
      </c>
      <c r="P195" s="63">
        <v>2.2999999999999998</v>
      </c>
      <c r="Q195" s="26">
        <v>5.2631578947368416</v>
      </c>
      <c r="R195" s="137">
        <f t="shared" ref="R195:R231" si="30">_xlfn.PERCENTRANK.INC(Q$3:Q$231,Q195,4)</f>
        <v>5.2600000000000001E-2</v>
      </c>
      <c r="S195" s="26">
        <v>14</v>
      </c>
      <c r="T195" s="137">
        <f t="shared" ref="T195:T231" si="31">_xlfn.PERCENTRANK.INC(S$3:S$231,S195,4)</f>
        <v>0.17180000000000001</v>
      </c>
      <c r="U195" s="26">
        <v>38.857142857142854</v>
      </c>
      <c r="V195" s="139">
        <f t="shared" ref="V195:V231" si="32">_xlfn.PERCENTRANK.INC(U$3:U$231,U195,4)</f>
        <v>0.57889999999999997</v>
      </c>
      <c r="W195" s="26">
        <v>19.428571428571427</v>
      </c>
      <c r="X195" s="139">
        <f t="shared" ref="X195:X231" si="33">_xlfn.PERCENTRANK.INC(W$3:W$231,W195,4)</f>
        <v>0.46050000000000002</v>
      </c>
      <c r="Y195" s="26">
        <v>6.1818181818181817</v>
      </c>
      <c r="Z195" s="139">
        <f t="shared" ref="Z195:Z231" si="34">_xlfn.PERCENTRANK.INC(Y$3:Y$231,Y195,4)</f>
        <v>0.19289999999999999</v>
      </c>
      <c r="AA195" s="26">
        <v>-2.7863777089783301</v>
      </c>
      <c r="AB195" s="139">
        <f t="shared" ref="AB195:AB231" si="35">1-(_xlfn.PERCENTRANK.INC(AA$3:AA$231,AA195,4))</f>
        <v>0.26319999999999999</v>
      </c>
      <c r="AC195" s="43">
        <v>153000</v>
      </c>
      <c r="AD195" s="139">
        <f t="shared" ref="AD195:AD231" si="36">1-(_xlfn.PERCENTRANK.INC(AC$3:AC$231,AC195,4))</f>
        <v>0.13600000000000001</v>
      </c>
      <c r="AE195" s="26">
        <v>8.9285714285714288</v>
      </c>
      <c r="AF195" s="139">
        <f t="shared" ref="AF195:AF231" si="37">_xlfn.PERCENTRANK.INC(AE$3:AE$231,AE195,4)</f>
        <v>0.62280000000000002</v>
      </c>
      <c r="AG195" s="139">
        <f t="shared" ref="AG195:AG231" si="38">AF195+AD195+AB195+Z195+X195+V195+T195+R195</f>
        <v>2.4787000000000003</v>
      </c>
      <c r="AH195" s="117">
        <f t="shared" si="29"/>
        <v>0.1585</v>
      </c>
      <c r="AI195" s="248" t="s">
        <v>1383</v>
      </c>
      <c r="AJ195" s="234">
        <v>192</v>
      </c>
      <c r="AK195"/>
      <c r="AL195"/>
      <c r="AM195"/>
      <c r="AN195"/>
      <c r="AO195"/>
    </row>
    <row r="196" spans="2:41" s="111" customFormat="1" x14ac:dyDescent="0.25">
      <c r="B196" s="184" t="s">
        <v>1591</v>
      </c>
      <c r="C196" s="38" t="s">
        <v>1332</v>
      </c>
      <c r="D196" s="38" t="s">
        <v>344</v>
      </c>
      <c r="E196" s="13">
        <v>6</v>
      </c>
      <c r="F196" s="38" t="s">
        <v>345</v>
      </c>
      <c r="G196" s="38" t="s">
        <v>340</v>
      </c>
      <c r="H196" s="38" t="s">
        <v>748</v>
      </c>
      <c r="I196" s="38">
        <v>540254</v>
      </c>
      <c r="J196" s="38">
        <v>5444044</v>
      </c>
      <c r="K196" s="38" t="s">
        <v>214</v>
      </c>
      <c r="L196" s="72">
        <v>2.4281168116605856</v>
      </c>
      <c r="M196" s="81">
        <v>3091</v>
      </c>
      <c r="N196" s="141">
        <v>1273.0030059328446</v>
      </c>
      <c r="O196" s="105">
        <v>1289</v>
      </c>
      <c r="P196" s="63">
        <v>2.3199999999999998</v>
      </c>
      <c r="Q196" s="26">
        <v>16.058960434445307</v>
      </c>
      <c r="R196" s="137">
        <f t="shared" si="30"/>
        <v>0.42099999999999999</v>
      </c>
      <c r="S196" s="26">
        <v>17.899999999999999</v>
      </c>
      <c r="T196" s="137">
        <f t="shared" si="31"/>
        <v>0.3039</v>
      </c>
      <c r="U196" s="26">
        <v>36.687156260110001</v>
      </c>
      <c r="V196" s="139">
        <f t="shared" si="32"/>
        <v>0.43419999999999997</v>
      </c>
      <c r="W196" s="26">
        <v>19.184491978609625</v>
      </c>
      <c r="X196" s="139">
        <f t="shared" si="33"/>
        <v>0.43419999999999997</v>
      </c>
      <c r="Y196" s="26">
        <v>5.1993067590987865</v>
      </c>
      <c r="Z196" s="139">
        <f t="shared" si="34"/>
        <v>0.13589999999999999</v>
      </c>
      <c r="AA196" s="26">
        <v>1.3950323239197</v>
      </c>
      <c r="AB196" s="139">
        <f t="shared" si="35"/>
        <v>0.1492</v>
      </c>
      <c r="AC196" s="43">
        <v>143600</v>
      </c>
      <c r="AD196" s="139">
        <f t="shared" si="36"/>
        <v>0.15359999999999996</v>
      </c>
      <c r="AE196" s="26">
        <v>4.3591411841249181</v>
      </c>
      <c r="AF196" s="139">
        <f t="shared" si="37"/>
        <v>0.39029999999999998</v>
      </c>
      <c r="AG196" s="139">
        <f t="shared" si="38"/>
        <v>2.4222999999999995</v>
      </c>
      <c r="AH196" s="117">
        <f t="shared" ref="AH196:AH231" si="39">_xlfn.PERCENTRANK.INC(AG$4:AG$286,AG196,4)</f>
        <v>0.15409999999999999</v>
      </c>
      <c r="AI196" s="248" t="s">
        <v>1383</v>
      </c>
      <c r="AJ196" s="234">
        <v>193</v>
      </c>
      <c r="AK196"/>
      <c r="AL196"/>
      <c r="AM196"/>
      <c r="AN196"/>
      <c r="AO196"/>
    </row>
    <row r="197" spans="2:41" s="111" customFormat="1" x14ac:dyDescent="0.25">
      <c r="B197" s="184" t="s">
        <v>1562</v>
      </c>
      <c r="C197" s="38" t="s">
        <v>1332</v>
      </c>
      <c r="D197" s="38" t="s">
        <v>420</v>
      </c>
      <c r="E197" s="13">
        <v>3</v>
      </c>
      <c r="F197" s="38" t="s">
        <v>421</v>
      </c>
      <c r="G197" s="38" t="s">
        <v>340</v>
      </c>
      <c r="H197" s="38" t="s">
        <v>521</v>
      </c>
      <c r="I197" s="38">
        <v>540073</v>
      </c>
      <c r="J197" s="38">
        <v>5414600</v>
      </c>
      <c r="K197" s="38" t="s">
        <v>151</v>
      </c>
      <c r="L197" s="72">
        <v>32.615639756100251</v>
      </c>
      <c r="M197" s="81">
        <v>49055</v>
      </c>
      <c r="N197" s="141">
        <v>1504.0330457054738</v>
      </c>
      <c r="O197" s="105">
        <v>21779</v>
      </c>
      <c r="P197" s="63">
        <v>2.16</v>
      </c>
      <c r="Q197" s="26">
        <v>17.54442352725102</v>
      </c>
      <c r="R197" s="137">
        <f t="shared" si="30"/>
        <v>0.46050000000000002</v>
      </c>
      <c r="S197" s="26">
        <v>20</v>
      </c>
      <c r="T197" s="137">
        <f t="shared" si="31"/>
        <v>0.37</v>
      </c>
      <c r="U197" s="26">
        <v>34.734481704209564</v>
      </c>
      <c r="V197" s="139">
        <f t="shared" si="32"/>
        <v>0.34639999999999999</v>
      </c>
      <c r="W197" s="26">
        <v>17.69055036344756</v>
      </c>
      <c r="X197" s="139">
        <f t="shared" si="33"/>
        <v>0.36840000000000001</v>
      </c>
      <c r="Y197" s="26">
        <v>7.9282957659824378</v>
      </c>
      <c r="Z197" s="139">
        <f t="shared" si="34"/>
        <v>0.27629999999999999</v>
      </c>
      <c r="AA197" s="26">
        <v>-4.9338521400778204</v>
      </c>
      <c r="AB197" s="139">
        <f t="shared" si="35"/>
        <v>0.34650000000000003</v>
      </c>
      <c r="AC197" s="43">
        <v>157000</v>
      </c>
      <c r="AD197" s="139">
        <f t="shared" si="36"/>
        <v>0.10970000000000002</v>
      </c>
      <c r="AE197" s="26">
        <v>0.92279298677330046</v>
      </c>
      <c r="AF197" s="139">
        <f t="shared" si="37"/>
        <v>0.14030000000000001</v>
      </c>
      <c r="AG197" s="139">
        <f t="shared" si="38"/>
        <v>2.4181000000000004</v>
      </c>
      <c r="AH197" s="117">
        <f t="shared" si="39"/>
        <v>0.1497</v>
      </c>
      <c r="AI197" s="248" t="s">
        <v>1383</v>
      </c>
      <c r="AJ197" s="234">
        <v>194</v>
      </c>
      <c r="AK197"/>
      <c r="AL197"/>
      <c r="AM197"/>
      <c r="AN197"/>
      <c r="AO197"/>
    </row>
    <row r="198" spans="2:41" s="111" customFormat="1" x14ac:dyDescent="0.25">
      <c r="B198" s="184" t="s">
        <v>1568</v>
      </c>
      <c r="C198" s="38" t="s">
        <v>1332</v>
      </c>
      <c r="D198" s="38" t="s">
        <v>390</v>
      </c>
      <c r="E198" s="13">
        <v>6</v>
      </c>
      <c r="F198" s="38" t="s">
        <v>391</v>
      </c>
      <c r="G198" s="38" t="s">
        <v>340</v>
      </c>
      <c r="H198" s="38" t="s">
        <v>595</v>
      </c>
      <c r="I198" s="38">
        <v>540099</v>
      </c>
      <c r="J198" s="38">
        <v>5426452</v>
      </c>
      <c r="K198" s="38" t="s">
        <v>171</v>
      </c>
      <c r="L198" s="72">
        <v>8.9676822129871372</v>
      </c>
      <c r="M198" s="81">
        <v>18369</v>
      </c>
      <c r="N198" s="141">
        <v>2048.3553680568348</v>
      </c>
      <c r="O198" s="105">
        <v>7903</v>
      </c>
      <c r="P198" s="63">
        <v>2.21</v>
      </c>
      <c r="Q198" s="26">
        <v>17.664178160192332</v>
      </c>
      <c r="R198" s="137">
        <f t="shared" si="30"/>
        <v>0.46920000000000001</v>
      </c>
      <c r="S198" s="26">
        <v>17.7</v>
      </c>
      <c r="T198" s="137">
        <f t="shared" si="31"/>
        <v>0.29070000000000001</v>
      </c>
      <c r="U198" s="26">
        <v>32.484076433121018</v>
      </c>
      <c r="V198" s="139">
        <f t="shared" si="32"/>
        <v>0.23680000000000001</v>
      </c>
      <c r="W198" s="26">
        <v>19.564146087718338</v>
      </c>
      <c r="X198" s="139">
        <f t="shared" si="33"/>
        <v>0.47360000000000002</v>
      </c>
      <c r="Y198" s="26">
        <v>8.3709650443217924</v>
      </c>
      <c r="Z198" s="139">
        <f t="shared" si="34"/>
        <v>0.307</v>
      </c>
      <c r="AA198" s="26">
        <v>-1.5397775876817801</v>
      </c>
      <c r="AB198" s="139">
        <f t="shared" si="35"/>
        <v>0.22370000000000001</v>
      </c>
      <c r="AC198" s="43">
        <v>122100</v>
      </c>
      <c r="AD198" s="139">
        <f t="shared" si="36"/>
        <v>0.22809999999999997</v>
      </c>
      <c r="AE198" s="26">
        <v>1.476510067114094</v>
      </c>
      <c r="AF198" s="139">
        <f t="shared" si="37"/>
        <v>0.1666</v>
      </c>
      <c r="AG198" s="139">
        <f t="shared" si="38"/>
        <v>2.3957000000000002</v>
      </c>
      <c r="AH198" s="117">
        <f t="shared" si="39"/>
        <v>0.14530000000000001</v>
      </c>
      <c r="AI198" s="248" t="s">
        <v>1383</v>
      </c>
      <c r="AJ198" s="234">
        <v>195</v>
      </c>
      <c r="AK198"/>
      <c r="AL198"/>
      <c r="AM198"/>
      <c r="AN198"/>
      <c r="AO198"/>
    </row>
    <row r="199" spans="2:41" s="111" customFormat="1" x14ac:dyDescent="0.25">
      <c r="B199" s="184" t="s">
        <v>1475</v>
      </c>
      <c r="C199" s="38" t="s">
        <v>1332</v>
      </c>
      <c r="D199" s="38" t="s">
        <v>503</v>
      </c>
      <c r="E199" s="13">
        <v>8</v>
      </c>
      <c r="F199" s="38" t="s">
        <v>504</v>
      </c>
      <c r="G199" s="38" t="s">
        <v>340</v>
      </c>
      <c r="H199" s="38" t="s">
        <v>965</v>
      </c>
      <c r="I199" s="38">
        <v>540155</v>
      </c>
      <c r="J199" s="38">
        <v>5468260</v>
      </c>
      <c r="K199" s="38" t="s">
        <v>281</v>
      </c>
      <c r="L199" s="72">
        <v>0.29143919382183492</v>
      </c>
      <c r="M199" s="81">
        <v>467</v>
      </c>
      <c r="N199" s="141">
        <v>1602.3925741624525</v>
      </c>
      <c r="O199" s="105">
        <v>168</v>
      </c>
      <c r="P199" s="63">
        <v>2.78</v>
      </c>
      <c r="Q199" s="26">
        <v>0.59523809523809523</v>
      </c>
      <c r="R199" s="137">
        <f t="shared" si="30"/>
        <v>2.1899999999999999E-2</v>
      </c>
      <c r="S199" s="26">
        <v>14.9</v>
      </c>
      <c r="T199" s="137">
        <f t="shared" si="31"/>
        <v>0.20699999999999999</v>
      </c>
      <c r="U199" s="26">
        <v>37.901498929336185</v>
      </c>
      <c r="V199" s="139">
        <f t="shared" si="32"/>
        <v>0.50870000000000004</v>
      </c>
      <c r="W199" s="26">
        <v>13.704496788008566</v>
      </c>
      <c r="X199" s="139">
        <f t="shared" si="33"/>
        <v>0.17100000000000001</v>
      </c>
      <c r="Y199" s="26">
        <v>0.96153846153846156</v>
      </c>
      <c r="Z199" s="139">
        <f t="shared" si="34"/>
        <v>2.1899999999999999E-2</v>
      </c>
      <c r="AA199" s="26">
        <v>-12.4444444444444</v>
      </c>
      <c r="AB199" s="139">
        <f t="shared" si="35"/>
        <v>0.62719999999999998</v>
      </c>
      <c r="AC199" s="43">
        <v>83000</v>
      </c>
      <c r="AD199" s="139">
        <f t="shared" si="36"/>
        <v>0.59650000000000003</v>
      </c>
      <c r="AE199" s="26">
        <v>2.1551724137931036</v>
      </c>
      <c r="AF199" s="139">
        <f t="shared" si="37"/>
        <v>0.21049999999999999</v>
      </c>
      <c r="AG199" s="139">
        <f t="shared" si="38"/>
        <v>2.3647</v>
      </c>
      <c r="AH199" s="117">
        <f t="shared" si="39"/>
        <v>0.1409</v>
      </c>
      <c r="AI199" s="248" t="s">
        <v>1383</v>
      </c>
      <c r="AJ199" s="234">
        <v>196</v>
      </c>
      <c r="AK199"/>
      <c r="AL199"/>
      <c r="AM199"/>
      <c r="AN199"/>
      <c r="AO199"/>
    </row>
    <row r="200" spans="2:41" s="111" customFormat="1" x14ac:dyDescent="0.25">
      <c r="B200" s="184" t="s">
        <v>1607</v>
      </c>
      <c r="C200" s="38" t="s">
        <v>1332</v>
      </c>
      <c r="D200" s="38" t="s">
        <v>865</v>
      </c>
      <c r="E200" s="13">
        <v>5</v>
      </c>
      <c r="F200" s="38" t="s">
        <v>866</v>
      </c>
      <c r="G200" s="38" t="s">
        <v>340</v>
      </c>
      <c r="H200" s="38" t="s">
        <v>1058</v>
      </c>
      <c r="I200" s="38">
        <v>540215</v>
      </c>
      <c r="J200" s="38">
        <v>5483500</v>
      </c>
      <c r="K200" s="38" t="s">
        <v>312</v>
      </c>
      <c r="L200" s="72">
        <v>3.9445315517592174</v>
      </c>
      <c r="M200" s="81">
        <v>10676</v>
      </c>
      <c r="N200" s="141">
        <v>2706.5317794805374</v>
      </c>
      <c r="O200" s="105">
        <v>4523</v>
      </c>
      <c r="P200" s="63">
        <v>2.33</v>
      </c>
      <c r="Q200" s="26">
        <v>14.569975679858501</v>
      </c>
      <c r="R200" s="137">
        <f t="shared" si="30"/>
        <v>0.3508</v>
      </c>
      <c r="S200" s="26">
        <v>18.899999999999999</v>
      </c>
      <c r="T200" s="137">
        <f t="shared" si="31"/>
        <v>0.32150000000000001</v>
      </c>
      <c r="U200" s="26">
        <v>39.818284001498689</v>
      </c>
      <c r="V200" s="139">
        <f t="shared" si="32"/>
        <v>0.63590000000000002</v>
      </c>
      <c r="W200" s="26">
        <v>17.928062944923191</v>
      </c>
      <c r="X200" s="139">
        <f t="shared" si="33"/>
        <v>0.38590000000000002</v>
      </c>
      <c r="Y200" s="26">
        <v>4.2327348971301273</v>
      </c>
      <c r="Z200" s="139">
        <f t="shared" si="34"/>
        <v>8.77E-2</v>
      </c>
      <c r="AA200" s="26">
        <v>-0.90240952646757799</v>
      </c>
      <c r="AB200" s="139">
        <f t="shared" si="35"/>
        <v>0.21060000000000001</v>
      </c>
      <c r="AC200" s="43">
        <v>141600</v>
      </c>
      <c r="AD200" s="139">
        <f t="shared" si="36"/>
        <v>0.16669999999999996</v>
      </c>
      <c r="AE200" s="26">
        <v>1.8644747393744987</v>
      </c>
      <c r="AF200" s="139">
        <f t="shared" si="37"/>
        <v>0.1973</v>
      </c>
      <c r="AG200" s="139">
        <f t="shared" si="38"/>
        <v>2.3563999999999998</v>
      </c>
      <c r="AH200" s="117">
        <f t="shared" si="39"/>
        <v>0.13650000000000001</v>
      </c>
      <c r="AI200" s="248" t="s">
        <v>1383</v>
      </c>
      <c r="AJ200" s="234">
        <v>197</v>
      </c>
      <c r="AK200"/>
      <c r="AL200"/>
      <c r="AM200"/>
      <c r="AN200"/>
      <c r="AO200"/>
    </row>
    <row r="201" spans="2:41" s="111" customFormat="1" x14ac:dyDescent="0.25">
      <c r="B201" s="209" t="s">
        <v>1472</v>
      </c>
      <c r="C201" s="58" t="s">
        <v>1332</v>
      </c>
      <c r="D201" s="58" t="s">
        <v>503</v>
      </c>
      <c r="E201" s="59">
        <v>8</v>
      </c>
      <c r="F201" s="58" t="s">
        <v>504</v>
      </c>
      <c r="G201" s="58" t="s">
        <v>340</v>
      </c>
      <c r="H201" s="58" t="s">
        <v>505</v>
      </c>
      <c r="I201" s="58">
        <v>545555</v>
      </c>
      <c r="J201" s="58">
        <v>5413525</v>
      </c>
      <c r="K201" s="58" t="s">
        <v>147</v>
      </c>
      <c r="L201" s="77">
        <v>1.3034721910686744</v>
      </c>
      <c r="M201" s="86">
        <v>1048</v>
      </c>
      <c r="N201" s="144">
        <v>804.00641239670711</v>
      </c>
      <c r="O201" s="108">
        <v>399</v>
      </c>
      <c r="P201" s="68">
        <v>2.63</v>
      </c>
      <c r="Q201" s="60">
        <v>8.0200501253132828</v>
      </c>
      <c r="R201" s="137">
        <f t="shared" si="30"/>
        <v>0.11840000000000001</v>
      </c>
      <c r="S201" s="60">
        <v>21.5</v>
      </c>
      <c r="T201" s="137">
        <f t="shared" si="31"/>
        <v>0.43169999999999997</v>
      </c>
      <c r="U201" s="60">
        <v>28.912213740458014</v>
      </c>
      <c r="V201" s="137">
        <f t="shared" si="32"/>
        <v>0.13150000000000001</v>
      </c>
      <c r="W201" s="60">
        <v>17.652671755725191</v>
      </c>
      <c r="X201" s="137">
        <f t="shared" si="33"/>
        <v>0.36399999999999999</v>
      </c>
      <c r="Y201" s="60">
        <v>2.0594965675057209</v>
      </c>
      <c r="Z201" s="137">
        <f t="shared" si="34"/>
        <v>3.9399999999999998E-2</v>
      </c>
      <c r="AA201" s="60">
        <v>-11.975435005117699</v>
      </c>
      <c r="AB201" s="137">
        <f t="shared" si="35"/>
        <v>0.60970000000000002</v>
      </c>
      <c r="AC201" s="61">
        <v>156000</v>
      </c>
      <c r="AD201" s="137">
        <f t="shared" si="36"/>
        <v>0.11850000000000005</v>
      </c>
      <c r="AE201" s="60">
        <v>6.7129629629629637</v>
      </c>
      <c r="AF201" s="137">
        <f t="shared" si="37"/>
        <v>0.50870000000000004</v>
      </c>
      <c r="AG201" s="139">
        <f t="shared" si="38"/>
        <v>2.3218999999999999</v>
      </c>
      <c r="AH201" s="117">
        <f t="shared" si="39"/>
        <v>0.1321</v>
      </c>
      <c r="AI201" s="248" t="s">
        <v>1383</v>
      </c>
      <c r="AJ201" s="234">
        <v>198</v>
      </c>
      <c r="AK201"/>
      <c r="AL201"/>
      <c r="AM201"/>
      <c r="AN201"/>
      <c r="AO201"/>
    </row>
    <row r="202" spans="2:41" s="111" customFormat="1" x14ac:dyDescent="0.25">
      <c r="B202" s="184" t="s">
        <v>1570</v>
      </c>
      <c r="C202" s="38" t="s">
        <v>1332</v>
      </c>
      <c r="D202" s="38" t="s">
        <v>390</v>
      </c>
      <c r="E202" s="13">
        <v>6</v>
      </c>
      <c r="F202" s="38" t="s">
        <v>391</v>
      </c>
      <c r="G202" s="38" t="s">
        <v>340</v>
      </c>
      <c r="H202" s="38" t="s">
        <v>920</v>
      </c>
      <c r="I202" s="38">
        <v>540292</v>
      </c>
      <c r="J202" s="38">
        <v>5464228</v>
      </c>
      <c r="K202" s="38" t="s">
        <v>268</v>
      </c>
      <c r="L202" s="72">
        <v>3.4043211429989064</v>
      </c>
      <c r="M202" s="81">
        <v>3460</v>
      </c>
      <c r="N202" s="141">
        <v>1016.3553480010542</v>
      </c>
      <c r="O202" s="105">
        <v>1490</v>
      </c>
      <c r="P202" s="63">
        <v>2.29</v>
      </c>
      <c r="Q202" s="26">
        <v>13.557046979865772</v>
      </c>
      <c r="R202" s="137">
        <f t="shared" si="30"/>
        <v>0.307</v>
      </c>
      <c r="S202" s="26">
        <v>18.899999999999999</v>
      </c>
      <c r="T202" s="137">
        <f t="shared" si="31"/>
        <v>0.32150000000000001</v>
      </c>
      <c r="U202" s="26">
        <v>39.335260115606935</v>
      </c>
      <c r="V202" s="139">
        <f t="shared" si="32"/>
        <v>0.60519999999999996</v>
      </c>
      <c r="W202" s="26">
        <v>18.317702227432591</v>
      </c>
      <c r="X202" s="139">
        <f t="shared" si="33"/>
        <v>0.3947</v>
      </c>
      <c r="Y202" s="26">
        <v>5.7544757033248084</v>
      </c>
      <c r="Z202" s="139">
        <f t="shared" si="34"/>
        <v>0.1578</v>
      </c>
      <c r="AA202" s="26">
        <v>11.082883455065099</v>
      </c>
      <c r="AB202" s="139">
        <f t="shared" si="35"/>
        <v>5.710000000000004E-2</v>
      </c>
      <c r="AC202" s="43">
        <v>161800</v>
      </c>
      <c r="AD202" s="139">
        <f t="shared" si="36"/>
        <v>0.10089999999999999</v>
      </c>
      <c r="AE202" s="26">
        <v>3.9762611275964392</v>
      </c>
      <c r="AF202" s="139">
        <f t="shared" si="37"/>
        <v>0.36840000000000001</v>
      </c>
      <c r="AG202" s="139">
        <f t="shared" si="38"/>
        <v>2.3125999999999998</v>
      </c>
      <c r="AH202" s="117">
        <f t="shared" si="39"/>
        <v>0.12770000000000001</v>
      </c>
      <c r="AI202" s="248" t="s">
        <v>1383</v>
      </c>
      <c r="AJ202" s="234">
        <v>199</v>
      </c>
      <c r="AK202"/>
      <c r="AL202"/>
      <c r="AM202"/>
      <c r="AN202"/>
      <c r="AO202"/>
    </row>
    <row r="203" spans="2:41" s="111" customFormat="1" x14ac:dyDescent="0.25">
      <c r="B203" s="184" t="s">
        <v>1541</v>
      </c>
      <c r="C203" s="38" t="s">
        <v>1332</v>
      </c>
      <c r="D203" s="38" t="s">
        <v>696</v>
      </c>
      <c r="E203" s="13">
        <v>9</v>
      </c>
      <c r="F203" s="38" t="s">
        <v>697</v>
      </c>
      <c r="G203" s="38" t="s">
        <v>340</v>
      </c>
      <c r="H203" s="38" t="s">
        <v>790</v>
      </c>
      <c r="I203" s="38">
        <v>540006</v>
      </c>
      <c r="J203" s="38">
        <v>5452060</v>
      </c>
      <c r="K203" s="38" t="s">
        <v>228</v>
      </c>
      <c r="L203" s="72">
        <v>6.6533681422668094</v>
      </c>
      <c r="M203" s="81">
        <v>18502</v>
      </c>
      <c r="N203" s="141">
        <v>2780.8471746005548</v>
      </c>
      <c r="O203" s="105">
        <v>7464</v>
      </c>
      <c r="P203" s="63">
        <v>2.4500000000000002</v>
      </c>
      <c r="Q203" s="26">
        <v>22.534833869239012</v>
      </c>
      <c r="R203" s="137">
        <f t="shared" si="30"/>
        <v>0.64470000000000005</v>
      </c>
      <c r="S203" s="26">
        <v>10.6</v>
      </c>
      <c r="T203" s="137">
        <f t="shared" si="31"/>
        <v>7.9200000000000007E-2</v>
      </c>
      <c r="U203" s="26">
        <v>34.498973083990919</v>
      </c>
      <c r="V203" s="139">
        <f t="shared" si="32"/>
        <v>0.32890000000000003</v>
      </c>
      <c r="W203" s="26">
        <v>17.568227442895122</v>
      </c>
      <c r="X203" s="139">
        <f t="shared" si="33"/>
        <v>0.35959999999999998</v>
      </c>
      <c r="Y203" s="26">
        <v>12.584213590617981</v>
      </c>
      <c r="Z203" s="139">
        <f t="shared" si="34"/>
        <v>0.54379999999999995</v>
      </c>
      <c r="AA203" s="26">
        <v>8.9975039182678405</v>
      </c>
      <c r="AB203" s="139">
        <f t="shared" si="35"/>
        <v>7.020000000000004E-2</v>
      </c>
      <c r="AC203" s="43">
        <v>164100</v>
      </c>
      <c r="AD203" s="139">
        <f t="shared" si="36"/>
        <v>8.7799999999999989E-2</v>
      </c>
      <c r="AE203" s="26">
        <v>0.20946278955150319</v>
      </c>
      <c r="AF203" s="139">
        <f t="shared" si="37"/>
        <v>7.0099999999999996E-2</v>
      </c>
      <c r="AG203" s="139">
        <f t="shared" si="38"/>
        <v>2.1842999999999999</v>
      </c>
      <c r="AH203" s="117">
        <f t="shared" si="39"/>
        <v>0.12330000000000001</v>
      </c>
      <c r="AI203" s="248" t="s">
        <v>1383</v>
      </c>
      <c r="AJ203" s="234">
        <v>200</v>
      </c>
      <c r="AK203"/>
      <c r="AL203"/>
      <c r="AM203"/>
      <c r="AN203"/>
      <c r="AO203"/>
    </row>
    <row r="204" spans="2:41" s="111" customFormat="1" x14ac:dyDescent="0.25">
      <c r="B204" s="184" t="s">
        <v>1565</v>
      </c>
      <c r="C204" s="38" t="s">
        <v>1332</v>
      </c>
      <c r="D204" s="38" t="s">
        <v>420</v>
      </c>
      <c r="E204" s="13">
        <v>3</v>
      </c>
      <c r="F204" s="38" t="s">
        <v>421</v>
      </c>
      <c r="G204" s="38" t="s">
        <v>340</v>
      </c>
      <c r="H204" s="38" t="s">
        <v>1016</v>
      </c>
      <c r="I204" s="38">
        <v>540223</v>
      </c>
      <c r="J204" s="38">
        <v>5475292</v>
      </c>
      <c r="K204" s="38" t="s">
        <v>298</v>
      </c>
      <c r="L204" s="72">
        <v>8.7749372478237433</v>
      </c>
      <c r="M204" s="81">
        <v>13595</v>
      </c>
      <c r="N204" s="141">
        <v>1549.2988287034955</v>
      </c>
      <c r="O204" s="105">
        <v>6044</v>
      </c>
      <c r="P204" s="63">
        <v>2.25</v>
      </c>
      <c r="Q204" s="26">
        <v>15.238252812706818</v>
      </c>
      <c r="R204" s="137">
        <f t="shared" si="30"/>
        <v>0.38150000000000001</v>
      </c>
      <c r="S204" s="26">
        <v>21.9</v>
      </c>
      <c r="T204" s="137">
        <f t="shared" si="31"/>
        <v>0.44929999999999998</v>
      </c>
      <c r="U204" s="26">
        <v>35.807282089003309</v>
      </c>
      <c r="V204" s="139">
        <f t="shared" si="32"/>
        <v>0.37709999999999999</v>
      </c>
      <c r="W204" s="26">
        <v>16.712187200118105</v>
      </c>
      <c r="X204" s="139">
        <f t="shared" si="33"/>
        <v>0.34210000000000002</v>
      </c>
      <c r="Y204" s="26">
        <v>3.8725985844287161</v>
      </c>
      <c r="Z204" s="139">
        <f t="shared" si="34"/>
        <v>8.3299999999999999E-2</v>
      </c>
      <c r="AA204" s="26">
        <v>1.4646840148698901</v>
      </c>
      <c r="AB204" s="139">
        <f t="shared" si="35"/>
        <v>0.14480000000000004</v>
      </c>
      <c r="AC204" s="43">
        <v>126600</v>
      </c>
      <c r="AD204" s="139">
        <f t="shared" si="36"/>
        <v>0.21930000000000005</v>
      </c>
      <c r="AE204" s="26">
        <v>1.2520742193392669</v>
      </c>
      <c r="AF204" s="139">
        <f t="shared" si="37"/>
        <v>0.16220000000000001</v>
      </c>
      <c r="AG204" s="139">
        <f t="shared" si="38"/>
        <v>2.1596000000000002</v>
      </c>
      <c r="AH204" s="117">
        <f t="shared" si="39"/>
        <v>0.11890000000000001</v>
      </c>
      <c r="AI204" s="248" t="s">
        <v>1383</v>
      </c>
      <c r="AJ204" s="234">
        <v>201</v>
      </c>
      <c r="AK204"/>
      <c r="AL204"/>
      <c r="AM204"/>
      <c r="AN204"/>
      <c r="AO204"/>
    </row>
    <row r="205" spans="2:41" s="111" customFormat="1" x14ac:dyDescent="0.25">
      <c r="B205" s="184" t="s">
        <v>1592</v>
      </c>
      <c r="C205" s="38" t="s">
        <v>1332</v>
      </c>
      <c r="D205" s="38" t="s">
        <v>380</v>
      </c>
      <c r="E205" s="13">
        <v>3</v>
      </c>
      <c r="F205" s="38" t="s">
        <v>381</v>
      </c>
      <c r="G205" s="38" t="s">
        <v>340</v>
      </c>
      <c r="H205" s="38" t="s">
        <v>716</v>
      </c>
      <c r="I205" s="38">
        <v>540167</v>
      </c>
      <c r="J205" s="38">
        <v>5439532</v>
      </c>
      <c r="K205" s="38" t="s">
        <v>204</v>
      </c>
      <c r="L205" s="72">
        <v>3.7722383862799038</v>
      </c>
      <c r="M205" s="81">
        <v>6901</v>
      </c>
      <c r="N205" s="141">
        <v>1829.4177868238094</v>
      </c>
      <c r="O205" s="105">
        <v>2759</v>
      </c>
      <c r="P205" s="63">
        <v>2.5</v>
      </c>
      <c r="Q205" s="26">
        <v>8.9525190286335619</v>
      </c>
      <c r="R205" s="137">
        <f t="shared" si="30"/>
        <v>0.1535</v>
      </c>
      <c r="S205" s="26">
        <v>28</v>
      </c>
      <c r="T205" s="137">
        <f t="shared" si="31"/>
        <v>0.72240000000000004</v>
      </c>
      <c r="U205" s="26">
        <v>41.196927981451964</v>
      </c>
      <c r="V205" s="139">
        <f t="shared" si="32"/>
        <v>0.70609999999999995</v>
      </c>
      <c r="W205" s="26">
        <v>8.240243725518642</v>
      </c>
      <c r="X205" s="139">
        <f t="shared" si="33"/>
        <v>4.3799999999999999E-2</v>
      </c>
      <c r="Y205" s="26">
        <v>2.7476935419173687</v>
      </c>
      <c r="Z205" s="139">
        <f t="shared" si="34"/>
        <v>6.1400000000000003E-2</v>
      </c>
      <c r="AA205" s="26">
        <v>10.773392743475499</v>
      </c>
      <c r="AB205" s="139">
        <f t="shared" si="35"/>
        <v>6.1499999999999999E-2</v>
      </c>
      <c r="AC205" s="43">
        <v>151900</v>
      </c>
      <c r="AD205" s="139">
        <f t="shared" si="36"/>
        <v>0.14039999999999997</v>
      </c>
      <c r="AE205" s="26">
        <v>2.506426735218509</v>
      </c>
      <c r="AF205" s="139">
        <f t="shared" si="37"/>
        <v>0.26750000000000002</v>
      </c>
      <c r="AG205" s="139">
        <f t="shared" si="38"/>
        <v>2.1566000000000001</v>
      </c>
      <c r="AH205" s="117">
        <f t="shared" si="39"/>
        <v>0.1145</v>
      </c>
      <c r="AI205" s="248" t="s">
        <v>1383</v>
      </c>
      <c r="AJ205" s="234">
        <v>202</v>
      </c>
      <c r="AK205"/>
      <c r="AL205"/>
      <c r="AM205"/>
      <c r="AN205"/>
      <c r="AO205"/>
    </row>
    <row r="206" spans="2:41" s="111" customFormat="1" x14ac:dyDescent="0.25">
      <c r="B206" s="184" t="s">
        <v>1412</v>
      </c>
      <c r="C206" s="38" t="s">
        <v>1332</v>
      </c>
      <c r="D206" s="38" t="s">
        <v>410</v>
      </c>
      <c r="E206" s="13">
        <v>11</v>
      </c>
      <c r="F206" s="38" t="s">
        <v>411</v>
      </c>
      <c r="G206" s="38" t="s">
        <v>340</v>
      </c>
      <c r="H206" s="38" t="s">
        <v>435</v>
      </c>
      <c r="I206" s="38">
        <v>540012</v>
      </c>
      <c r="J206" s="38">
        <v>5406844</v>
      </c>
      <c r="K206" s="38" t="s">
        <v>129</v>
      </c>
      <c r="L206" s="72">
        <v>0.7344861239997621</v>
      </c>
      <c r="M206" s="81">
        <v>1028</v>
      </c>
      <c r="N206" s="141">
        <v>1399.6180001357425</v>
      </c>
      <c r="O206" s="105">
        <v>153</v>
      </c>
      <c r="P206" s="63">
        <v>1.95</v>
      </c>
      <c r="Q206" s="26">
        <v>5.8823529411764701</v>
      </c>
      <c r="R206" s="137">
        <f t="shared" si="30"/>
        <v>7.0099999999999996E-2</v>
      </c>
      <c r="S206" s="26">
        <v>20</v>
      </c>
      <c r="T206" s="137">
        <f t="shared" si="31"/>
        <v>0.37</v>
      </c>
      <c r="U206" s="26">
        <v>13.910505836575876</v>
      </c>
      <c r="V206" s="139">
        <f t="shared" si="32"/>
        <v>8.6999999999999994E-3</v>
      </c>
      <c r="W206" s="26">
        <v>2.1400778210116731</v>
      </c>
      <c r="X206" s="139">
        <f t="shared" si="33"/>
        <v>4.3E-3</v>
      </c>
      <c r="Y206" s="26">
        <v>0</v>
      </c>
      <c r="Z206" s="139">
        <f t="shared" si="34"/>
        <v>0</v>
      </c>
      <c r="AA206" s="26">
        <v>-24.613899613899601</v>
      </c>
      <c r="AB206" s="139">
        <f t="shared" si="35"/>
        <v>0.84650000000000003</v>
      </c>
      <c r="AC206" s="43">
        <v>98800</v>
      </c>
      <c r="AD206" s="139">
        <f t="shared" si="36"/>
        <v>0.42989999999999995</v>
      </c>
      <c r="AE206" s="26">
        <v>4.8192771084337354</v>
      </c>
      <c r="AF206" s="139">
        <f t="shared" si="37"/>
        <v>0.41660000000000003</v>
      </c>
      <c r="AG206" s="139">
        <f t="shared" si="38"/>
        <v>2.1461000000000001</v>
      </c>
      <c r="AH206" s="117">
        <f t="shared" si="39"/>
        <v>0.1101</v>
      </c>
      <c r="AI206" s="248" t="s">
        <v>1383</v>
      </c>
      <c r="AJ206" s="234">
        <v>203</v>
      </c>
      <c r="AK206"/>
      <c r="AL206"/>
      <c r="AM206"/>
      <c r="AN206"/>
      <c r="AO206"/>
    </row>
    <row r="207" spans="2:41" s="111" customFormat="1" x14ac:dyDescent="0.25">
      <c r="B207" s="184" t="s">
        <v>1435</v>
      </c>
      <c r="C207" s="38" t="s">
        <v>1332</v>
      </c>
      <c r="D207" s="38" t="s">
        <v>360</v>
      </c>
      <c r="E207" s="13">
        <v>6</v>
      </c>
      <c r="F207" s="38" t="s">
        <v>361</v>
      </c>
      <c r="G207" s="38" t="s">
        <v>340</v>
      </c>
      <c r="H207" s="38" t="s">
        <v>1089</v>
      </c>
      <c r="I207" s="38">
        <v>540062</v>
      </c>
      <c r="J207" s="38">
        <v>5485924</v>
      </c>
      <c r="K207" s="38" t="s">
        <v>322</v>
      </c>
      <c r="L207" s="72">
        <v>0.53099039498445177</v>
      </c>
      <c r="M207" s="81">
        <v>456</v>
      </c>
      <c r="N207" s="141">
        <v>858.77259609065504</v>
      </c>
      <c r="O207" s="105">
        <v>194</v>
      </c>
      <c r="P207" s="63">
        <v>2.35</v>
      </c>
      <c r="Q207" s="26">
        <v>4.6391752577319592</v>
      </c>
      <c r="R207" s="137">
        <f t="shared" si="30"/>
        <v>3.5000000000000003E-2</v>
      </c>
      <c r="S207" s="26">
        <v>5.9</v>
      </c>
      <c r="T207" s="137">
        <f t="shared" si="31"/>
        <v>2.64E-2</v>
      </c>
      <c r="U207" s="26">
        <v>25.877192982456144</v>
      </c>
      <c r="V207" s="139">
        <f t="shared" si="32"/>
        <v>9.64E-2</v>
      </c>
      <c r="W207" s="26">
        <v>15.570175438596493</v>
      </c>
      <c r="X207" s="139">
        <f t="shared" si="33"/>
        <v>0.28939999999999999</v>
      </c>
      <c r="Y207" s="26">
        <v>4.6357615894039732</v>
      </c>
      <c r="Z207" s="139">
        <f t="shared" si="34"/>
        <v>0.1008</v>
      </c>
      <c r="AA207" s="26">
        <v>-28.730158730158699</v>
      </c>
      <c r="AB207" s="139">
        <f t="shared" si="35"/>
        <v>0.91669999999999996</v>
      </c>
      <c r="AC207" s="43">
        <v>121800</v>
      </c>
      <c r="AD207" s="139">
        <f t="shared" si="36"/>
        <v>0.23250000000000004</v>
      </c>
      <c r="AE207" s="26">
        <v>4.3650793650793647</v>
      </c>
      <c r="AF207" s="139">
        <f t="shared" si="37"/>
        <v>0.3947</v>
      </c>
      <c r="AG207" s="139">
        <f t="shared" si="38"/>
        <v>2.0919000000000003</v>
      </c>
      <c r="AH207" s="117">
        <f t="shared" si="39"/>
        <v>0.1057</v>
      </c>
      <c r="AI207" s="248" t="s">
        <v>1383</v>
      </c>
      <c r="AJ207" s="234">
        <v>204</v>
      </c>
      <c r="AK207"/>
      <c r="AL207"/>
      <c r="AM207"/>
      <c r="AN207"/>
      <c r="AO207"/>
    </row>
    <row r="208" spans="2:41" s="111" customFormat="1" x14ac:dyDescent="0.25">
      <c r="B208" s="186" t="s">
        <v>1620</v>
      </c>
      <c r="C208" s="48" t="s">
        <v>1332</v>
      </c>
      <c r="D208" s="48" t="s">
        <v>438</v>
      </c>
      <c r="E208" s="49">
        <v>10</v>
      </c>
      <c r="F208" s="48" t="s">
        <v>439</v>
      </c>
      <c r="G208" s="48" t="s">
        <v>340</v>
      </c>
      <c r="H208" s="48" t="s">
        <v>543</v>
      </c>
      <c r="I208" s="48">
        <v>540080</v>
      </c>
      <c r="J208" s="48">
        <v>5415916</v>
      </c>
      <c r="K208" s="48" t="s">
        <v>157</v>
      </c>
      <c r="L208" s="75">
        <v>0.40444391125880724</v>
      </c>
      <c r="M208" s="84">
        <v>579</v>
      </c>
      <c r="N208" s="143">
        <v>1431.5952938885828</v>
      </c>
      <c r="O208" s="107">
        <v>221</v>
      </c>
      <c r="P208" s="66">
        <v>2.62</v>
      </c>
      <c r="Q208" s="50">
        <v>7.2398190045248878</v>
      </c>
      <c r="R208" s="136">
        <f t="shared" si="30"/>
        <v>0.1008</v>
      </c>
      <c r="S208" s="50">
        <v>11.8</v>
      </c>
      <c r="T208" s="136">
        <f t="shared" si="31"/>
        <v>0.1013</v>
      </c>
      <c r="U208" s="50">
        <v>40.932642487046635</v>
      </c>
      <c r="V208" s="136">
        <f t="shared" si="32"/>
        <v>0.6885</v>
      </c>
      <c r="W208" s="50">
        <v>16.407599309153714</v>
      </c>
      <c r="X208" s="136">
        <f t="shared" si="33"/>
        <v>0.3201</v>
      </c>
      <c r="Y208" s="50">
        <v>1.932367149758454</v>
      </c>
      <c r="Z208" s="136">
        <f t="shared" si="34"/>
        <v>3.0700000000000002E-2</v>
      </c>
      <c r="AA208" s="50">
        <v>-16.460176991150401</v>
      </c>
      <c r="AB208" s="136">
        <f t="shared" si="35"/>
        <v>0.70179999999999998</v>
      </c>
      <c r="AC208" s="51">
        <v>177200</v>
      </c>
      <c r="AD208" s="136">
        <f t="shared" si="36"/>
        <v>6.579999999999997E-2</v>
      </c>
      <c r="AE208" s="50">
        <v>0</v>
      </c>
      <c r="AF208" s="136">
        <f t="shared" si="37"/>
        <v>0</v>
      </c>
      <c r="AG208" s="139">
        <f t="shared" si="38"/>
        <v>2.0089999999999995</v>
      </c>
      <c r="AH208" s="117">
        <f t="shared" si="39"/>
        <v>0.1013</v>
      </c>
      <c r="AI208" s="248" t="s">
        <v>1383</v>
      </c>
      <c r="AJ208" s="234">
        <v>205</v>
      </c>
      <c r="AK208"/>
      <c r="AL208"/>
      <c r="AM208"/>
      <c r="AN208"/>
      <c r="AO208"/>
    </row>
    <row r="209" spans="2:43" s="111" customFormat="1" x14ac:dyDescent="0.25">
      <c r="B209" s="184" t="s">
        <v>1498</v>
      </c>
      <c r="C209" s="38" t="s">
        <v>1332</v>
      </c>
      <c r="D209" s="38" t="s">
        <v>344</v>
      </c>
      <c r="E209" s="13">
        <v>6</v>
      </c>
      <c r="F209" s="38" t="s">
        <v>345</v>
      </c>
      <c r="G209" s="38" t="s">
        <v>340</v>
      </c>
      <c r="H209" s="38" t="s">
        <v>952</v>
      </c>
      <c r="I209" s="38">
        <v>540269</v>
      </c>
      <c r="J209" s="38">
        <v>5467636</v>
      </c>
      <c r="K209" s="38" t="s">
        <v>278</v>
      </c>
      <c r="L209" s="72">
        <v>0.64864578642977511</v>
      </c>
      <c r="M209" s="81">
        <v>569</v>
      </c>
      <c r="N209" s="141">
        <v>877.21220410887861</v>
      </c>
      <c r="O209" s="105">
        <v>236</v>
      </c>
      <c r="P209" s="63">
        <v>2.41</v>
      </c>
      <c r="Q209" s="26">
        <v>11.864406779661017</v>
      </c>
      <c r="R209" s="137">
        <f t="shared" si="30"/>
        <v>0.25</v>
      </c>
      <c r="S209" s="26">
        <v>3.9</v>
      </c>
      <c r="T209" s="137">
        <f t="shared" si="31"/>
        <v>8.8000000000000005E-3</v>
      </c>
      <c r="U209" s="26">
        <v>32.337434094903337</v>
      </c>
      <c r="V209" s="139">
        <f t="shared" si="32"/>
        <v>0.22800000000000001</v>
      </c>
      <c r="W209" s="26">
        <v>15.465729349736378</v>
      </c>
      <c r="X209" s="139">
        <f t="shared" si="33"/>
        <v>0.28070000000000001</v>
      </c>
      <c r="Y209" s="26">
        <v>7.9120879120879115</v>
      </c>
      <c r="Z209" s="139">
        <f t="shared" si="34"/>
        <v>0.27189999999999998</v>
      </c>
      <c r="AA209" s="26">
        <v>-10.6239460370995</v>
      </c>
      <c r="AB209" s="139">
        <f t="shared" si="35"/>
        <v>0.5615</v>
      </c>
      <c r="AC209" s="43">
        <v>155400</v>
      </c>
      <c r="AD209" s="139">
        <f t="shared" si="36"/>
        <v>0.12290000000000001</v>
      </c>
      <c r="AE209" s="26">
        <v>2.734375</v>
      </c>
      <c r="AF209" s="139">
        <f t="shared" si="37"/>
        <v>0.28499999999999998</v>
      </c>
      <c r="AG209" s="139">
        <f t="shared" si="38"/>
        <v>2.0087999999999999</v>
      </c>
      <c r="AH209" s="117">
        <f t="shared" si="39"/>
        <v>9.69E-2</v>
      </c>
      <c r="AI209" s="248" t="s">
        <v>1383</v>
      </c>
      <c r="AJ209" s="234">
        <v>206</v>
      </c>
      <c r="AK209"/>
      <c r="AL209"/>
      <c r="AM209"/>
      <c r="AN209"/>
      <c r="AO209"/>
    </row>
    <row r="210" spans="2:43" s="111" customFormat="1" x14ac:dyDescent="0.25">
      <c r="B210" s="184" t="s">
        <v>1608</v>
      </c>
      <c r="C210" s="38" t="s">
        <v>1332</v>
      </c>
      <c r="D210" s="38" t="s">
        <v>865</v>
      </c>
      <c r="E210" s="13">
        <v>5</v>
      </c>
      <c r="F210" s="38" t="s">
        <v>866</v>
      </c>
      <c r="G210" s="38" t="s">
        <v>340</v>
      </c>
      <c r="H210" s="38" t="s">
        <v>1118</v>
      </c>
      <c r="I210" s="38">
        <v>540216</v>
      </c>
      <c r="J210" s="38">
        <v>5487556</v>
      </c>
      <c r="K210" s="38" t="s">
        <v>331</v>
      </c>
      <c r="L210" s="72">
        <v>1.6469663070901626</v>
      </c>
      <c r="M210" s="81">
        <v>2994</v>
      </c>
      <c r="N210" s="141">
        <v>1817.88782630882</v>
      </c>
      <c r="O210" s="105">
        <v>1332</v>
      </c>
      <c r="P210" s="63">
        <v>2.25</v>
      </c>
      <c r="Q210" s="26">
        <v>12.837837837837837</v>
      </c>
      <c r="R210" s="137">
        <f t="shared" si="30"/>
        <v>0.28939999999999999</v>
      </c>
      <c r="S210" s="26">
        <v>19.2</v>
      </c>
      <c r="T210" s="137">
        <f t="shared" si="31"/>
        <v>0.3392</v>
      </c>
      <c r="U210" s="26">
        <v>41.449565798263194</v>
      </c>
      <c r="V210" s="139">
        <f t="shared" si="32"/>
        <v>0.72360000000000002</v>
      </c>
      <c r="W210" s="26">
        <v>12.157648630594522</v>
      </c>
      <c r="X210" s="139">
        <f t="shared" si="33"/>
        <v>0.114</v>
      </c>
      <c r="Y210" s="26">
        <v>3.0959752321981426</v>
      </c>
      <c r="Z210" s="139">
        <f t="shared" si="34"/>
        <v>6.5699999999999995E-2</v>
      </c>
      <c r="AA210" s="26">
        <v>3.0605226960110001</v>
      </c>
      <c r="AB210" s="139">
        <f t="shared" si="35"/>
        <v>0.11850000000000005</v>
      </c>
      <c r="AC210" s="43">
        <v>141300</v>
      </c>
      <c r="AD210" s="139">
        <f t="shared" si="36"/>
        <v>0.17110000000000003</v>
      </c>
      <c r="AE210" s="26">
        <v>0.85775553967119367</v>
      </c>
      <c r="AF210" s="139">
        <f t="shared" si="37"/>
        <v>0.13150000000000001</v>
      </c>
      <c r="AG210" s="139">
        <f t="shared" si="38"/>
        <v>1.9530000000000003</v>
      </c>
      <c r="AH210" s="117">
        <f t="shared" si="39"/>
        <v>9.2499999999999999E-2</v>
      </c>
      <c r="AI210" s="248" t="s">
        <v>1383</v>
      </c>
      <c r="AJ210" s="234">
        <v>207</v>
      </c>
      <c r="AK210"/>
      <c r="AL210"/>
      <c r="AM210"/>
      <c r="AN210"/>
      <c r="AO210"/>
    </row>
    <row r="211" spans="2:43" s="111" customFormat="1" x14ac:dyDescent="0.25">
      <c r="B211" s="184" t="s">
        <v>1485</v>
      </c>
      <c r="C211" s="38" t="s">
        <v>1332</v>
      </c>
      <c r="D211" s="38" t="s">
        <v>395</v>
      </c>
      <c r="E211" s="13">
        <v>9</v>
      </c>
      <c r="F211" s="38" t="s">
        <v>396</v>
      </c>
      <c r="G211" s="38" t="s">
        <v>340</v>
      </c>
      <c r="H211" s="38" t="s">
        <v>397</v>
      </c>
      <c r="I211" s="38">
        <v>540005</v>
      </c>
      <c r="J211" s="38">
        <v>5404876</v>
      </c>
      <c r="K211" s="38" t="s">
        <v>121</v>
      </c>
      <c r="L211" s="72">
        <v>0.33582132545982868</v>
      </c>
      <c r="M211" s="81">
        <v>868</v>
      </c>
      <c r="N211" s="141">
        <v>2584.7078020178656</v>
      </c>
      <c r="O211" s="105">
        <v>434</v>
      </c>
      <c r="P211" s="63">
        <v>2</v>
      </c>
      <c r="Q211" s="26">
        <v>5.2995391705069128</v>
      </c>
      <c r="R211" s="137">
        <f t="shared" si="30"/>
        <v>5.7000000000000002E-2</v>
      </c>
      <c r="S211" s="26">
        <v>16.5</v>
      </c>
      <c r="T211" s="137">
        <f t="shared" si="31"/>
        <v>0.25109999999999999</v>
      </c>
      <c r="U211" s="26">
        <v>44.930875576036868</v>
      </c>
      <c r="V211" s="139">
        <f t="shared" si="32"/>
        <v>0.82450000000000001</v>
      </c>
      <c r="W211" s="26">
        <v>12.557603686635947</v>
      </c>
      <c r="X211" s="139">
        <f t="shared" si="33"/>
        <v>0.12280000000000001</v>
      </c>
      <c r="Y211" s="26">
        <v>5.7823129251700678</v>
      </c>
      <c r="Z211" s="139">
        <f t="shared" si="34"/>
        <v>0.17100000000000001</v>
      </c>
      <c r="AA211" s="26">
        <v>20.673076923076898</v>
      </c>
      <c r="AB211" s="139">
        <f t="shared" si="35"/>
        <v>2.200000000000002E-2</v>
      </c>
      <c r="AC211" s="43">
        <v>157600</v>
      </c>
      <c r="AD211" s="139">
        <f t="shared" si="36"/>
        <v>0.10529999999999995</v>
      </c>
      <c r="AE211" s="26">
        <v>4.39121756487026</v>
      </c>
      <c r="AF211" s="139">
        <f t="shared" si="37"/>
        <v>0.39910000000000001</v>
      </c>
      <c r="AG211" s="139">
        <f t="shared" si="38"/>
        <v>1.9527999999999999</v>
      </c>
      <c r="AH211" s="117">
        <f t="shared" si="39"/>
        <v>8.8099999999999998E-2</v>
      </c>
      <c r="AI211" s="248" t="s">
        <v>1383</v>
      </c>
      <c r="AJ211" s="234">
        <v>208</v>
      </c>
      <c r="AK211"/>
      <c r="AL211"/>
      <c r="AM211"/>
      <c r="AN211"/>
      <c r="AO211"/>
    </row>
    <row r="212" spans="2:43" s="111" customFormat="1" x14ac:dyDescent="0.25">
      <c r="B212" s="184" t="s">
        <v>1573</v>
      </c>
      <c r="C212" s="38" t="s">
        <v>1332</v>
      </c>
      <c r="D212" s="38" t="s">
        <v>430</v>
      </c>
      <c r="E212" s="13">
        <v>10</v>
      </c>
      <c r="F212" s="38" t="s">
        <v>431</v>
      </c>
      <c r="G212" s="38" t="s">
        <v>340</v>
      </c>
      <c r="H212" s="38" t="s">
        <v>650</v>
      </c>
      <c r="I212" s="38">
        <v>540109</v>
      </c>
      <c r="J212" s="38">
        <v>5431492</v>
      </c>
      <c r="K212" s="38" t="s">
        <v>187</v>
      </c>
      <c r="L212" s="72">
        <v>1.1593245798632692</v>
      </c>
      <c r="M212" s="81">
        <v>1674</v>
      </c>
      <c r="N212" s="141">
        <v>1443.9441974027943</v>
      </c>
      <c r="O212" s="105">
        <v>671</v>
      </c>
      <c r="P212" s="63">
        <v>2.4900000000000002</v>
      </c>
      <c r="Q212" s="26">
        <v>8.49478390461997</v>
      </c>
      <c r="R212" s="137">
        <f t="shared" si="30"/>
        <v>0.14030000000000001</v>
      </c>
      <c r="S212" s="26">
        <v>22.8</v>
      </c>
      <c r="T212" s="137">
        <f t="shared" si="31"/>
        <v>0.50219999999999998</v>
      </c>
      <c r="U212" s="26">
        <v>41.099163679808839</v>
      </c>
      <c r="V212" s="139">
        <f t="shared" si="32"/>
        <v>0.70169999999999999</v>
      </c>
      <c r="W212" s="26">
        <v>14.396654719235363</v>
      </c>
      <c r="X212" s="139">
        <f t="shared" si="33"/>
        <v>0.1973</v>
      </c>
      <c r="Y212" s="26">
        <v>2.616516762060507</v>
      </c>
      <c r="Z212" s="139">
        <f t="shared" si="34"/>
        <v>5.2600000000000001E-2</v>
      </c>
      <c r="AA212" s="26">
        <v>-1.9659239842726099</v>
      </c>
      <c r="AB212" s="139">
        <f t="shared" si="35"/>
        <v>0.24129999999999996</v>
      </c>
      <c r="AC212" s="43">
        <v>180100</v>
      </c>
      <c r="AD212" s="139">
        <f t="shared" si="36"/>
        <v>5.710000000000004E-2</v>
      </c>
      <c r="AE212" s="26">
        <v>0</v>
      </c>
      <c r="AF212" s="139">
        <f t="shared" si="37"/>
        <v>0</v>
      </c>
      <c r="AG212" s="139">
        <f t="shared" si="38"/>
        <v>1.8925000000000001</v>
      </c>
      <c r="AH212" s="117">
        <f t="shared" si="39"/>
        <v>8.3699999999999997E-2</v>
      </c>
      <c r="AI212" s="248" t="s">
        <v>1383</v>
      </c>
      <c r="AJ212" s="234">
        <v>209</v>
      </c>
      <c r="AK212"/>
      <c r="AL212"/>
      <c r="AM212"/>
      <c r="AN212"/>
      <c r="AO212"/>
    </row>
    <row r="213" spans="2:43" s="111" customFormat="1" x14ac:dyDescent="0.25">
      <c r="B213" s="209" t="s">
        <v>1494</v>
      </c>
      <c r="C213" s="58" t="s">
        <v>1332</v>
      </c>
      <c r="D213" s="58" t="s">
        <v>344</v>
      </c>
      <c r="E213" s="59">
        <v>6</v>
      </c>
      <c r="F213" s="58" t="s">
        <v>345</v>
      </c>
      <c r="G213" s="58" t="s">
        <v>340</v>
      </c>
      <c r="H213" s="58" t="s">
        <v>467</v>
      </c>
      <c r="I213" s="58">
        <v>540284</v>
      </c>
      <c r="J213" s="58">
        <v>5409844</v>
      </c>
      <c r="K213" s="58" t="s">
        <v>137</v>
      </c>
      <c r="L213" s="77">
        <v>0.38521879721306118</v>
      </c>
      <c r="M213" s="86">
        <v>190</v>
      </c>
      <c r="N213" s="144">
        <v>493.22619086760881</v>
      </c>
      <c r="O213" s="108">
        <v>82</v>
      </c>
      <c r="P213" s="68">
        <v>2.3199999999999998</v>
      </c>
      <c r="Q213" s="60">
        <v>4.8780487804878048</v>
      </c>
      <c r="R213" s="137">
        <f t="shared" si="30"/>
        <v>3.9399999999999998E-2</v>
      </c>
      <c r="S213" s="60">
        <v>14.3</v>
      </c>
      <c r="T213" s="137">
        <f t="shared" si="31"/>
        <v>0.18060000000000001</v>
      </c>
      <c r="U213" s="60">
        <v>44.736842105263158</v>
      </c>
      <c r="V213" s="137">
        <f t="shared" si="32"/>
        <v>0.81569999999999998</v>
      </c>
      <c r="W213" s="60">
        <v>11.052631578947368</v>
      </c>
      <c r="X213" s="137">
        <f t="shared" si="33"/>
        <v>8.77E-2</v>
      </c>
      <c r="Y213" s="60">
        <v>3.5211267605633805</v>
      </c>
      <c r="Z213" s="137">
        <f t="shared" si="34"/>
        <v>7.0099999999999996E-2</v>
      </c>
      <c r="AA213" s="60">
        <v>27.722772277227701</v>
      </c>
      <c r="AB213" s="137">
        <f t="shared" si="35"/>
        <v>8.80000000000003E-3</v>
      </c>
      <c r="AC213" s="61">
        <v>139500</v>
      </c>
      <c r="AD213" s="137">
        <f t="shared" si="36"/>
        <v>0.17549999999999999</v>
      </c>
      <c r="AE213" s="60">
        <v>6.0975609756097562</v>
      </c>
      <c r="AF213" s="137">
        <f t="shared" si="37"/>
        <v>0.46920000000000001</v>
      </c>
      <c r="AG213" s="139">
        <f t="shared" si="38"/>
        <v>1.8470000000000002</v>
      </c>
      <c r="AH213" s="117">
        <f t="shared" si="39"/>
        <v>7.9200000000000007E-2</v>
      </c>
      <c r="AI213" s="248" t="s">
        <v>1383</v>
      </c>
      <c r="AJ213" s="234">
        <v>210</v>
      </c>
      <c r="AK213"/>
      <c r="AL213"/>
      <c r="AM213"/>
      <c r="AN213"/>
      <c r="AO213"/>
    </row>
    <row r="214" spans="2:43" s="111" customFormat="1" x14ac:dyDescent="0.25">
      <c r="B214" s="184" t="s">
        <v>1506</v>
      </c>
      <c r="C214" s="38" t="s">
        <v>1332</v>
      </c>
      <c r="D214" s="38" t="s">
        <v>380</v>
      </c>
      <c r="E214" s="13">
        <v>3</v>
      </c>
      <c r="F214" s="38" t="s">
        <v>381</v>
      </c>
      <c r="G214" s="38" t="s">
        <v>340</v>
      </c>
      <c r="H214" s="38" t="s">
        <v>1121</v>
      </c>
      <c r="I214" s="38">
        <v>540271</v>
      </c>
      <c r="J214" s="38">
        <v>5487988</v>
      </c>
      <c r="K214" s="38" t="s">
        <v>332</v>
      </c>
      <c r="L214" s="72">
        <v>2.4268054254303109</v>
      </c>
      <c r="M214" s="81">
        <v>3140</v>
      </c>
      <c r="N214" s="141">
        <v>1293.882058732924</v>
      </c>
      <c r="O214" s="105">
        <v>1036</v>
      </c>
      <c r="P214" s="63">
        <v>3.03</v>
      </c>
      <c r="Q214" s="26">
        <v>9.8455598455598459</v>
      </c>
      <c r="R214" s="137">
        <f t="shared" si="30"/>
        <v>0.1754</v>
      </c>
      <c r="S214" s="26">
        <v>21.3</v>
      </c>
      <c r="T214" s="137">
        <f t="shared" si="31"/>
        <v>0.42730000000000001</v>
      </c>
      <c r="U214" s="26">
        <v>31.401273885350317</v>
      </c>
      <c r="V214" s="139">
        <f t="shared" si="32"/>
        <v>0.20169999999999999</v>
      </c>
      <c r="W214" s="26">
        <v>10.581841432225064</v>
      </c>
      <c r="X214" s="139">
        <f t="shared" si="33"/>
        <v>7.8899999999999998E-2</v>
      </c>
      <c r="Y214" s="26">
        <v>8.984375</v>
      </c>
      <c r="Z214" s="139">
        <f t="shared" si="34"/>
        <v>0.3377</v>
      </c>
      <c r="AA214" s="26">
        <v>3.9982616253802701</v>
      </c>
      <c r="AB214" s="139">
        <f t="shared" si="35"/>
        <v>0.10970000000000002</v>
      </c>
      <c r="AC214" s="43">
        <v>219900</v>
      </c>
      <c r="AD214" s="139">
        <f t="shared" si="36"/>
        <v>2.6399999999999979E-2</v>
      </c>
      <c r="AE214" s="26">
        <v>5.996472663139329</v>
      </c>
      <c r="AF214" s="139">
        <f t="shared" si="37"/>
        <v>0.46489999999999998</v>
      </c>
      <c r="AG214" s="139">
        <f t="shared" si="38"/>
        <v>1.8220000000000001</v>
      </c>
      <c r="AH214" s="117">
        <f t="shared" si="39"/>
        <v>7.4800000000000005E-2</v>
      </c>
      <c r="AI214" s="248" t="s">
        <v>1383</v>
      </c>
      <c r="AJ214" s="234">
        <v>211</v>
      </c>
      <c r="AK214"/>
      <c r="AL214"/>
      <c r="AM214"/>
      <c r="AN214"/>
      <c r="AO214"/>
    </row>
    <row r="215" spans="2:43" s="111" customFormat="1" x14ac:dyDescent="0.25">
      <c r="B215" s="184" t="s">
        <v>1677</v>
      </c>
      <c r="C215" s="38" t="s">
        <v>1332</v>
      </c>
      <c r="D215" s="38" t="s">
        <v>456</v>
      </c>
      <c r="E215" s="13">
        <v>9</v>
      </c>
      <c r="F215" s="38" t="s">
        <v>457</v>
      </c>
      <c r="G215" s="38" t="s">
        <v>340</v>
      </c>
      <c r="H215" s="38" t="s">
        <v>944</v>
      </c>
      <c r="I215" s="38">
        <v>540068</v>
      </c>
      <c r="J215" s="38">
        <v>5466988</v>
      </c>
      <c r="K215" s="38" t="s">
        <v>276</v>
      </c>
      <c r="L215" s="72">
        <v>8.1002244999977293</v>
      </c>
      <c r="M215" s="81">
        <v>5404</v>
      </c>
      <c r="N215" s="141">
        <v>667.14200328663912</v>
      </c>
      <c r="O215" s="105">
        <v>1953</v>
      </c>
      <c r="P215" s="63">
        <v>2.77</v>
      </c>
      <c r="Q215" s="26">
        <v>13.773681515617001</v>
      </c>
      <c r="R215" s="137">
        <f t="shared" si="30"/>
        <v>0.3201</v>
      </c>
      <c r="S215" s="26">
        <v>8</v>
      </c>
      <c r="T215" s="137">
        <f t="shared" si="31"/>
        <v>5.28E-2</v>
      </c>
      <c r="U215" s="26">
        <v>33.715766099185792</v>
      </c>
      <c r="V215" s="139">
        <f t="shared" si="32"/>
        <v>0.29380000000000001</v>
      </c>
      <c r="W215" s="26">
        <v>12.453737971872687</v>
      </c>
      <c r="X215" s="139">
        <f t="shared" si="33"/>
        <v>0.11840000000000001</v>
      </c>
      <c r="Y215" s="26">
        <v>8.3005064715813166</v>
      </c>
      <c r="Z215" s="139">
        <f t="shared" si="34"/>
        <v>0.29380000000000001</v>
      </c>
      <c r="AA215" s="26">
        <v>22.364864864864899</v>
      </c>
      <c r="AB215" s="139">
        <f t="shared" si="35"/>
        <v>1.7599999999999949E-2</v>
      </c>
      <c r="AC215" s="43">
        <v>192300</v>
      </c>
      <c r="AD215" s="139">
        <f t="shared" si="36"/>
        <v>5.2699999999999969E-2</v>
      </c>
      <c r="AE215" s="26">
        <v>9.3823668081093832</v>
      </c>
      <c r="AF215" s="139">
        <f t="shared" si="37"/>
        <v>0.65349999999999997</v>
      </c>
      <c r="AG215" s="139">
        <f t="shared" si="38"/>
        <v>1.8027</v>
      </c>
      <c r="AH215" s="117">
        <f t="shared" si="39"/>
        <v>7.0400000000000004E-2</v>
      </c>
      <c r="AI215" s="248" t="s">
        <v>1383</v>
      </c>
      <c r="AJ215" s="234">
        <v>212</v>
      </c>
      <c r="AK215"/>
      <c r="AL215"/>
      <c r="AM215"/>
      <c r="AN215"/>
      <c r="AO215"/>
    </row>
    <row r="216" spans="2:43" s="111" customFormat="1" x14ac:dyDescent="0.25">
      <c r="B216" s="184" t="s">
        <v>1618</v>
      </c>
      <c r="C216" s="38" t="s">
        <v>1332</v>
      </c>
      <c r="D216" s="38" t="s">
        <v>385</v>
      </c>
      <c r="E216" s="13">
        <v>2</v>
      </c>
      <c r="F216" s="38" t="s">
        <v>386</v>
      </c>
      <c r="G216" s="38" t="s">
        <v>340</v>
      </c>
      <c r="H216" s="38" t="s">
        <v>387</v>
      </c>
      <c r="I216" s="38">
        <v>540017</v>
      </c>
      <c r="J216" s="38">
        <v>5404276</v>
      </c>
      <c r="K216" s="38" t="s">
        <v>119</v>
      </c>
      <c r="L216" s="72">
        <v>4.1844626244946816</v>
      </c>
      <c r="M216" s="81">
        <v>4280</v>
      </c>
      <c r="N216" s="141">
        <v>1022.83145628929</v>
      </c>
      <c r="O216" s="105">
        <v>1581</v>
      </c>
      <c r="P216" s="63">
        <v>2.21</v>
      </c>
      <c r="Q216" s="26">
        <v>7.9063883617963322</v>
      </c>
      <c r="R216" s="137">
        <f t="shared" si="30"/>
        <v>0.114</v>
      </c>
      <c r="S216" s="26">
        <v>25.6</v>
      </c>
      <c r="T216" s="137">
        <f t="shared" si="31"/>
        <v>0.61229999999999996</v>
      </c>
      <c r="U216" s="26">
        <v>34.696261682242991</v>
      </c>
      <c r="V216" s="139">
        <f t="shared" si="32"/>
        <v>0.34210000000000002</v>
      </c>
      <c r="W216" s="26">
        <v>16.448650153075427</v>
      </c>
      <c r="X216" s="139">
        <f t="shared" si="33"/>
        <v>0.32450000000000001</v>
      </c>
      <c r="Y216" s="26">
        <v>8.6438607208307889</v>
      </c>
      <c r="Z216" s="139">
        <f t="shared" si="34"/>
        <v>0.31140000000000001</v>
      </c>
      <c r="AA216" s="26">
        <v>12.4117053481332</v>
      </c>
      <c r="AB216" s="139">
        <f t="shared" si="35"/>
        <v>4.830000000000001E-2</v>
      </c>
      <c r="AC216" s="43">
        <v>194500</v>
      </c>
      <c r="AD216" s="139">
        <f t="shared" si="36"/>
        <v>4.830000000000001E-2</v>
      </c>
      <c r="AE216" s="26">
        <v>0</v>
      </c>
      <c r="AF216" s="139">
        <f t="shared" si="37"/>
        <v>0</v>
      </c>
      <c r="AG216" s="139">
        <f t="shared" si="38"/>
        <v>1.8009000000000002</v>
      </c>
      <c r="AH216" s="117">
        <f t="shared" si="39"/>
        <v>6.6000000000000003E-2</v>
      </c>
      <c r="AI216" s="248" t="s">
        <v>1383</v>
      </c>
      <c r="AJ216" s="234">
        <v>213</v>
      </c>
      <c r="AK216"/>
      <c r="AL216"/>
      <c r="AM216"/>
      <c r="AN216"/>
      <c r="AO216"/>
    </row>
    <row r="217" spans="2:43" s="111" customFormat="1" x14ac:dyDescent="0.25">
      <c r="B217" s="209" t="s">
        <v>1459</v>
      </c>
      <c r="C217" s="58" t="s">
        <v>1332</v>
      </c>
      <c r="D217" s="58" t="s">
        <v>390</v>
      </c>
      <c r="E217" s="59">
        <v>6</v>
      </c>
      <c r="F217" s="58" t="s">
        <v>391</v>
      </c>
      <c r="G217" s="58" t="s">
        <v>340</v>
      </c>
      <c r="H217" s="58" t="s">
        <v>1106</v>
      </c>
      <c r="I217" s="58">
        <v>545556</v>
      </c>
      <c r="J217" s="58">
        <v>5486620</v>
      </c>
      <c r="K217" s="58" t="s">
        <v>327</v>
      </c>
      <c r="L217" s="77">
        <v>1.052069572248042</v>
      </c>
      <c r="M217" s="86">
        <v>1006</v>
      </c>
      <c r="N217" s="144">
        <v>956.21052688597251</v>
      </c>
      <c r="O217" s="108">
        <v>410</v>
      </c>
      <c r="P217" s="68">
        <v>2.4500000000000002</v>
      </c>
      <c r="Q217" s="60">
        <v>8.0487804878048781</v>
      </c>
      <c r="R217" s="137">
        <f t="shared" si="30"/>
        <v>0.12280000000000001</v>
      </c>
      <c r="S217" s="60">
        <v>18.3</v>
      </c>
      <c r="T217" s="137">
        <f t="shared" si="31"/>
        <v>0.31269999999999998</v>
      </c>
      <c r="U217" s="60">
        <v>38.568588469184888</v>
      </c>
      <c r="V217" s="137">
        <f t="shared" si="32"/>
        <v>0.55259999999999998</v>
      </c>
      <c r="W217" s="60">
        <v>7.7922077922077921</v>
      </c>
      <c r="X217" s="137">
        <f t="shared" si="33"/>
        <v>3.5000000000000003E-2</v>
      </c>
      <c r="Y217" s="60">
        <v>6.0278207109737245</v>
      </c>
      <c r="Z217" s="137">
        <f t="shared" si="34"/>
        <v>0.1885</v>
      </c>
      <c r="AA217" s="60">
        <v>8.0246913580246897</v>
      </c>
      <c r="AB217" s="137">
        <f t="shared" si="35"/>
        <v>7.46E-2</v>
      </c>
      <c r="AC217" s="61">
        <v>210200</v>
      </c>
      <c r="AD217" s="137">
        <f t="shared" si="36"/>
        <v>4.390000000000005E-2</v>
      </c>
      <c r="AE217" s="60">
        <v>5.8962264150943398</v>
      </c>
      <c r="AF217" s="137">
        <f t="shared" si="37"/>
        <v>0.45610000000000001</v>
      </c>
      <c r="AG217" s="139">
        <f t="shared" si="38"/>
        <v>1.7862</v>
      </c>
      <c r="AH217" s="117">
        <f t="shared" si="39"/>
        <v>6.1600000000000002E-2</v>
      </c>
      <c r="AI217" s="248" t="s">
        <v>1383</v>
      </c>
      <c r="AJ217" s="234">
        <v>214</v>
      </c>
      <c r="AK217"/>
      <c r="AL217"/>
      <c r="AM217"/>
      <c r="AN217"/>
      <c r="AO217"/>
    </row>
    <row r="218" spans="2:43" x14ac:dyDescent="0.25">
      <c r="B218" s="184" t="s">
        <v>1482</v>
      </c>
      <c r="C218" s="38" t="s">
        <v>1332</v>
      </c>
      <c r="D218" s="38" t="s">
        <v>448</v>
      </c>
      <c r="E218" s="13">
        <v>6</v>
      </c>
      <c r="F218" s="38" t="s">
        <v>449</v>
      </c>
      <c r="G218" s="38" t="s">
        <v>340</v>
      </c>
      <c r="H218" s="38" t="s">
        <v>1022</v>
      </c>
      <c r="I218" s="38">
        <v>540273</v>
      </c>
      <c r="J218" s="38">
        <v>5476516</v>
      </c>
      <c r="K218" s="38" t="s">
        <v>300</v>
      </c>
      <c r="L218" s="72">
        <v>0.58955604142178275</v>
      </c>
      <c r="M218" s="81">
        <v>2012</v>
      </c>
      <c r="N218" s="141">
        <v>3412.7374814917148</v>
      </c>
      <c r="O218" s="105">
        <v>970</v>
      </c>
      <c r="P218" s="63">
        <v>2.0699999999999998</v>
      </c>
      <c r="Q218" s="26">
        <v>14.226804123711339</v>
      </c>
      <c r="R218" s="137">
        <f t="shared" si="30"/>
        <v>0.33329999999999999</v>
      </c>
      <c r="S218" s="26">
        <v>16</v>
      </c>
      <c r="T218" s="137">
        <f t="shared" si="31"/>
        <v>0.2334</v>
      </c>
      <c r="U218" s="26">
        <v>25</v>
      </c>
      <c r="V218" s="139">
        <f t="shared" si="32"/>
        <v>7.8899999999999998E-2</v>
      </c>
      <c r="W218" s="26">
        <v>15.821195379206429</v>
      </c>
      <c r="X218" s="139">
        <f t="shared" si="33"/>
        <v>0.30259999999999998</v>
      </c>
      <c r="Y218" s="26">
        <v>4.4846050870147263</v>
      </c>
      <c r="Z218" s="139">
        <f t="shared" si="34"/>
        <v>9.64E-2</v>
      </c>
      <c r="AA218" s="26">
        <v>-2.5205479452054802</v>
      </c>
      <c r="AB218" s="139">
        <f t="shared" si="35"/>
        <v>0.25439999999999996</v>
      </c>
      <c r="AC218" s="43">
        <v>217200</v>
      </c>
      <c r="AD218" s="139">
        <f t="shared" si="36"/>
        <v>3.080000000000005E-2</v>
      </c>
      <c r="AE218" s="26">
        <v>4.9056603773584913</v>
      </c>
      <c r="AF218" s="139">
        <f t="shared" si="37"/>
        <v>0.43419999999999997</v>
      </c>
      <c r="AG218" s="139">
        <f t="shared" si="38"/>
        <v>1.764</v>
      </c>
      <c r="AH218" s="117">
        <f t="shared" si="39"/>
        <v>5.7200000000000001E-2</v>
      </c>
      <c r="AI218" s="248" t="s">
        <v>1383</v>
      </c>
      <c r="AJ218" s="234">
        <v>215</v>
      </c>
    </row>
    <row r="219" spans="2:43" x14ac:dyDescent="0.25">
      <c r="B219" s="186" t="s">
        <v>1469</v>
      </c>
      <c r="C219" s="48" t="s">
        <v>1332</v>
      </c>
      <c r="D219" s="48" t="s">
        <v>370</v>
      </c>
      <c r="E219" s="49">
        <v>1</v>
      </c>
      <c r="F219" s="48" t="s">
        <v>371</v>
      </c>
      <c r="G219" s="48" t="s">
        <v>340</v>
      </c>
      <c r="H219" s="48" t="s">
        <v>372</v>
      </c>
      <c r="I219" s="48">
        <v>540172</v>
      </c>
      <c r="J219" s="48">
        <v>5403292</v>
      </c>
      <c r="K219" s="48" t="s">
        <v>116</v>
      </c>
      <c r="L219" s="75">
        <v>0.39360729902565544</v>
      </c>
      <c r="M219" s="84">
        <v>1142</v>
      </c>
      <c r="N219" s="143">
        <v>2901.3689604510209</v>
      </c>
      <c r="O219" s="107">
        <v>266</v>
      </c>
      <c r="P219" s="66">
        <v>3.25</v>
      </c>
      <c r="Q219" s="50">
        <v>12.406015037593985</v>
      </c>
      <c r="R219" s="136">
        <f t="shared" si="30"/>
        <v>0.27189999999999998</v>
      </c>
      <c r="S219" s="50">
        <v>17.7</v>
      </c>
      <c r="T219" s="136">
        <f t="shared" si="31"/>
        <v>0.29070000000000001</v>
      </c>
      <c r="U219" s="50">
        <v>27.145359019264447</v>
      </c>
      <c r="V219" s="136">
        <f t="shared" si="32"/>
        <v>0.114</v>
      </c>
      <c r="W219" s="50">
        <v>14.535901926444833</v>
      </c>
      <c r="X219" s="136">
        <f t="shared" si="33"/>
        <v>0.20610000000000001</v>
      </c>
      <c r="Y219" s="50">
        <v>2.5830258302583027</v>
      </c>
      <c r="Z219" s="136">
        <f t="shared" si="34"/>
        <v>4.82E-2</v>
      </c>
      <c r="AA219" s="50">
        <v>-8.2061068702290108</v>
      </c>
      <c r="AB219" s="136">
        <f t="shared" si="35"/>
        <v>0.49570000000000003</v>
      </c>
      <c r="AC219" s="51">
        <v>131000</v>
      </c>
      <c r="AD219" s="136">
        <f t="shared" si="36"/>
        <v>0.20620000000000005</v>
      </c>
      <c r="AE219" s="50">
        <v>0.80645161290322576</v>
      </c>
      <c r="AF219" s="136">
        <f t="shared" si="37"/>
        <v>0.12709999999999999</v>
      </c>
      <c r="AG219" s="139">
        <f t="shared" si="38"/>
        <v>1.7599000000000002</v>
      </c>
      <c r="AH219" s="117">
        <f t="shared" si="39"/>
        <v>5.28E-2</v>
      </c>
      <c r="AI219" s="248" t="s">
        <v>1383</v>
      </c>
      <c r="AJ219" s="234">
        <v>216</v>
      </c>
    </row>
    <row r="220" spans="2:43" x14ac:dyDescent="0.25">
      <c r="B220" s="184" t="s">
        <v>1586</v>
      </c>
      <c r="C220" s="38" t="s">
        <v>1332</v>
      </c>
      <c r="D220" s="38" t="s">
        <v>448</v>
      </c>
      <c r="E220" s="13">
        <v>6</v>
      </c>
      <c r="F220" s="38" t="s">
        <v>449</v>
      </c>
      <c r="G220" s="38" t="s">
        <v>340</v>
      </c>
      <c r="H220" s="38" t="s">
        <v>832</v>
      </c>
      <c r="I220" s="38">
        <v>540141</v>
      </c>
      <c r="J220" s="38">
        <v>5455756</v>
      </c>
      <c r="K220" s="38" t="s">
        <v>241</v>
      </c>
      <c r="L220" s="72">
        <v>10.424634799122986</v>
      </c>
      <c r="M220" s="81">
        <v>29316</v>
      </c>
      <c r="N220" s="141">
        <v>2812.1848453114467</v>
      </c>
      <c r="O220" s="105">
        <v>11637</v>
      </c>
      <c r="P220" s="63">
        <v>2.12</v>
      </c>
      <c r="Q220" s="26">
        <v>32.611497808713587</v>
      </c>
      <c r="R220" s="137">
        <f t="shared" si="30"/>
        <v>0.88149999999999995</v>
      </c>
      <c r="S220" s="26">
        <v>14.5</v>
      </c>
      <c r="T220" s="137">
        <f t="shared" si="31"/>
        <v>0.18940000000000001</v>
      </c>
      <c r="U220" s="26">
        <v>18.791786055396368</v>
      </c>
      <c r="V220" s="139">
        <f t="shared" si="32"/>
        <v>2.1899999999999999E-2</v>
      </c>
      <c r="W220" s="26">
        <v>8.9857255331530475</v>
      </c>
      <c r="X220" s="139">
        <f t="shared" si="33"/>
        <v>5.7000000000000002E-2</v>
      </c>
      <c r="Y220" s="26">
        <v>7.3276768810041375</v>
      </c>
      <c r="Z220" s="139">
        <f t="shared" si="34"/>
        <v>0.2412</v>
      </c>
      <c r="AA220" s="26">
        <v>2.3162508428860402</v>
      </c>
      <c r="AB220" s="139">
        <f t="shared" si="35"/>
        <v>0.12719999999999998</v>
      </c>
      <c r="AC220" s="43">
        <v>215200</v>
      </c>
      <c r="AD220" s="139">
        <f t="shared" si="36"/>
        <v>3.510000000000002E-2</v>
      </c>
      <c r="AE220" s="26">
        <v>1.9437820651781197</v>
      </c>
      <c r="AF220" s="139">
        <f t="shared" si="37"/>
        <v>0.20169999999999999</v>
      </c>
      <c r="AG220" s="139">
        <f t="shared" si="38"/>
        <v>1.7549999999999999</v>
      </c>
      <c r="AH220" s="117">
        <f t="shared" si="39"/>
        <v>4.8399999999999999E-2</v>
      </c>
      <c r="AI220" s="248" t="s">
        <v>1383</v>
      </c>
      <c r="AJ220" s="234">
        <v>217</v>
      </c>
    </row>
    <row r="221" spans="2:43" x14ac:dyDescent="0.25">
      <c r="B221" s="184" t="s">
        <v>1543</v>
      </c>
      <c r="C221" s="38" t="s">
        <v>1332</v>
      </c>
      <c r="D221" s="38" t="s">
        <v>410</v>
      </c>
      <c r="E221" s="13">
        <v>11</v>
      </c>
      <c r="F221" s="38" t="s">
        <v>411</v>
      </c>
      <c r="G221" s="38" t="s">
        <v>340</v>
      </c>
      <c r="H221" s="38" t="s">
        <v>619</v>
      </c>
      <c r="I221" s="38">
        <v>540013</v>
      </c>
      <c r="J221" s="38">
        <v>5428204</v>
      </c>
      <c r="K221" s="38" t="s">
        <v>178</v>
      </c>
      <c r="L221" s="72">
        <v>2.0887728018185237</v>
      </c>
      <c r="M221" s="81">
        <v>2842</v>
      </c>
      <c r="N221" s="141">
        <v>1360.6075287487959</v>
      </c>
      <c r="O221" s="105">
        <v>1394</v>
      </c>
      <c r="P221" s="63">
        <v>2.04</v>
      </c>
      <c r="Q221" s="26">
        <v>4.9497847919655671</v>
      </c>
      <c r="R221" s="137">
        <f t="shared" si="30"/>
        <v>4.3799999999999999E-2</v>
      </c>
      <c r="S221" s="26">
        <v>21.5</v>
      </c>
      <c r="T221" s="137">
        <f t="shared" si="31"/>
        <v>0.43169999999999997</v>
      </c>
      <c r="U221" s="26">
        <v>32.547501759324419</v>
      </c>
      <c r="V221" s="139">
        <f t="shared" si="32"/>
        <v>0.2412</v>
      </c>
      <c r="W221" s="26">
        <v>12.596762843068262</v>
      </c>
      <c r="X221" s="139">
        <f t="shared" si="33"/>
        <v>0.12709999999999999</v>
      </c>
      <c r="Y221" s="26">
        <v>5.7581573896353166</v>
      </c>
      <c r="Z221" s="139">
        <f t="shared" si="34"/>
        <v>0.1666</v>
      </c>
      <c r="AA221" s="26">
        <v>-4.6215673141326201</v>
      </c>
      <c r="AB221" s="139">
        <f t="shared" si="35"/>
        <v>0.32899999999999996</v>
      </c>
      <c r="AC221" s="43">
        <v>103400</v>
      </c>
      <c r="AD221" s="139">
        <f t="shared" si="36"/>
        <v>0.39039999999999997</v>
      </c>
      <c r="AE221" s="26">
        <v>0</v>
      </c>
      <c r="AF221" s="139">
        <f t="shared" si="37"/>
        <v>0</v>
      </c>
      <c r="AG221" s="139">
        <f t="shared" si="38"/>
        <v>1.7298</v>
      </c>
      <c r="AH221" s="117">
        <f t="shared" si="39"/>
        <v>4.3999999999999997E-2</v>
      </c>
      <c r="AI221" s="248" t="s">
        <v>1383</v>
      </c>
      <c r="AJ221" s="234">
        <v>218</v>
      </c>
    </row>
    <row r="222" spans="2:43" x14ac:dyDescent="0.25">
      <c r="B222" s="184" t="s">
        <v>1587</v>
      </c>
      <c r="C222" s="38" t="s">
        <v>1332</v>
      </c>
      <c r="D222" s="38" t="s">
        <v>448</v>
      </c>
      <c r="E222" s="13">
        <v>6</v>
      </c>
      <c r="F222" s="38" t="s">
        <v>449</v>
      </c>
      <c r="G222" s="38" t="s">
        <v>340</v>
      </c>
      <c r="H222" s="38" t="s">
        <v>1095</v>
      </c>
      <c r="I222" s="38">
        <v>540274</v>
      </c>
      <c r="J222" s="38">
        <v>5485996</v>
      </c>
      <c r="K222" s="38" t="s">
        <v>324</v>
      </c>
      <c r="L222" s="72">
        <v>1.5031704864470428</v>
      </c>
      <c r="M222" s="81">
        <v>4085</v>
      </c>
      <c r="N222" s="141">
        <v>2717.5892800127272</v>
      </c>
      <c r="O222" s="105">
        <v>2112</v>
      </c>
      <c r="P222" s="63">
        <v>1.93</v>
      </c>
      <c r="Q222" s="26">
        <v>8.0965909090909083</v>
      </c>
      <c r="R222" s="137">
        <f t="shared" si="30"/>
        <v>0.12709999999999999</v>
      </c>
      <c r="S222" s="26">
        <v>11.2</v>
      </c>
      <c r="T222" s="137">
        <f t="shared" si="31"/>
        <v>9.2499999999999999E-2</v>
      </c>
      <c r="U222" s="26">
        <v>18.922888616891065</v>
      </c>
      <c r="V222" s="139">
        <f t="shared" si="32"/>
        <v>2.63E-2</v>
      </c>
      <c r="W222" s="26">
        <v>29.39297124600639</v>
      </c>
      <c r="X222" s="139">
        <f t="shared" si="33"/>
        <v>0.78939999999999999</v>
      </c>
      <c r="Y222" s="26">
        <v>6.8934376881396755</v>
      </c>
      <c r="Z222" s="139">
        <f t="shared" si="34"/>
        <v>0.21920000000000001</v>
      </c>
      <c r="AA222" s="26">
        <v>-0.70298769771529002</v>
      </c>
      <c r="AB222" s="139">
        <f t="shared" si="35"/>
        <v>0.19299999999999995</v>
      </c>
      <c r="AC222" s="43">
        <v>153400</v>
      </c>
      <c r="AD222" s="139">
        <f t="shared" si="36"/>
        <v>0.12719999999999998</v>
      </c>
      <c r="AE222" s="26">
        <v>1.056499770326137</v>
      </c>
      <c r="AF222" s="139">
        <f t="shared" si="37"/>
        <v>0.1535</v>
      </c>
      <c r="AG222" s="139">
        <f t="shared" si="38"/>
        <v>1.7282</v>
      </c>
      <c r="AH222" s="117">
        <f t="shared" si="39"/>
        <v>3.9600000000000003E-2</v>
      </c>
      <c r="AI222" s="248" t="s">
        <v>1383</v>
      </c>
      <c r="AJ222" s="234">
        <v>219</v>
      </c>
    </row>
    <row r="223" spans="2:43" x14ac:dyDescent="0.25">
      <c r="B223" s="187" t="s">
        <v>1404</v>
      </c>
      <c r="C223" s="53" t="s">
        <v>1332</v>
      </c>
      <c r="D223" s="53" t="s">
        <v>696</v>
      </c>
      <c r="E223" s="54">
        <v>9</v>
      </c>
      <c r="F223" s="53" t="s">
        <v>697</v>
      </c>
      <c r="G223" s="53" t="s">
        <v>340</v>
      </c>
      <c r="H223" s="53" t="s">
        <v>1353</v>
      </c>
      <c r="I223" s="53">
        <v>545550</v>
      </c>
      <c r="J223" s="53">
        <v>5436220</v>
      </c>
      <c r="K223" s="53" t="s">
        <v>1355</v>
      </c>
      <c r="L223" s="74">
        <v>0.13155676298334038</v>
      </c>
      <c r="M223" s="83">
        <v>308</v>
      </c>
      <c r="N223" s="142">
        <v>2341.1947285370911</v>
      </c>
      <c r="O223" s="106">
        <v>119</v>
      </c>
      <c r="P223" s="65">
        <v>2.59</v>
      </c>
      <c r="Q223" s="55">
        <v>6.7226890756302522</v>
      </c>
      <c r="R223" s="135">
        <f t="shared" si="30"/>
        <v>8.3299999999999999E-2</v>
      </c>
      <c r="S223" s="55">
        <v>24.1</v>
      </c>
      <c r="T223" s="135">
        <f t="shared" si="31"/>
        <v>0.54620000000000002</v>
      </c>
      <c r="U223" s="55">
        <v>23.051948051948052</v>
      </c>
      <c r="V223" s="135">
        <f t="shared" si="32"/>
        <v>5.7000000000000002E-2</v>
      </c>
      <c r="W223" s="55">
        <v>12.662337662337661</v>
      </c>
      <c r="X223" s="135">
        <f t="shared" si="33"/>
        <v>0.13150000000000001</v>
      </c>
      <c r="Y223" s="55">
        <v>10.31390134529148</v>
      </c>
      <c r="Z223" s="135">
        <f t="shared" si="34"/>
        <v>0.39910000000000001</v>
      </c>
      <c r="AA223" s="55">
        <v>-5.6603773584905666</v>
      </c>
      <c r="AB223" s="135">
        <f t="shared" si="35"/>
        <v>0.39039999999999997</v>
      </c>
      <c r="AC223" s="56">
        <v>165600</v>
      </c>
      <c r="AD223" s="135">
        <f t="shared" si="36"/>
        <v>8.340000000000003E-2</v>
      </c>
      <c r="AE223" s="55">
        <v>0</v>
      </c>
      <c r="AF223" s="135">
        <f t="shared" si="37"/>
        <v>0</v>
      </c>
      <c r="AG223" s="139">
        <f t="shared" si="38"/>
        <v>1.6908999999999998</v>
      </c>
      <c r="AH223" s="117">
        <f t="shared" si="39"/>
        <v>3.5200000000000002E-2</v>
      </c>
      <c r="AI223" s="248" t="s">
        <v>1383</v>
      </c>
      <c r="AJ223" s="234">
        <v>220</v>
      </c>
    </row>
    <row r="224" spans="2:43" s="6" customFormat="1" x14ac:dyDescent="0.25">
      <c r="B224" s="184" t="s">
        <v>1437</v>
      </c>
      <c r="C224" s="38" t="s">
        <v>1332</v>
      </c>
      <c r="D224" s="38" t="s">
        <v>456</v>
      </c>
      <c r="E224" s="13">
        <v>9</v>
      </c>
      <c r="F224" s="38" t="s">
        <v>457</v>
      </c>
      <c r="G224" s="38" t="s">
        <v>340</v>
      </c>
      <c r="H224" s="38" t="s">
        <v>686</v>
      </c>
      <c r="I224" s="38">
        <v>540067</v>
      </c>
      <c r="J224" s="38">
        <v>5435284</v>
      </c>
      <c r="K224" s="38" t="s">
        <v>197</v>
      </c>
      <c r="L224" s="72">
        <v>0.62393899224125271</v>
      </c>
      <c r="M224" s="81">
        <v>292</v>
      </c>
      <c r="N224" s="141">
        <v>467.99447322743225</v>
      </c>
      <c r="O224" s="105">
        <v>122</v>
      </c>
      <c r="P224" s="63">
        <v>2.39</v>
      </c>
      <c r="Q224" s="26">
        <v>5.7377049180327866</v>
      </c>
      <c r="R224" s="137">
        <f t="shared" si="30"/>
        <v>6.5699999999999995E-2</v>
      </c>
      <c r="S224" s="26">
        <v>11.1</v>
      </c>
      <c r="T224" s="137">
        <f t="shared" si="31"/>
        <v>8.8099999999999998E-2</v>
      </c>
      <c r="U224" s="26">
        <v>47.260273972602739</v>
      </c>
      <c r="V224" s="139">
        <f t="shared" si="32"/>
        <v>0.86839999999999995</v>
      </c>
      <c r="W224" s="26">
        <v>7.8767123287671232</v>
      </c>
      <c r="X224" s="139">
        <f t="shared" si="33"/>
        <v>3.9399999999999998E-2</v>
      </c>
      <c r="Y224" s="26">
        <v>3.6290322580645165</v>
      </c>
      <c r="Z224" s="139">
        <f t="shared" si="34"/>
        <v>7.4499999999999997E-2</v>
      </c>
      <c r="AA224" s="26">
        <v>-5.9440559440559397</v>
      </c>
      <c r="AB224" s="139">
        <f t="shared" si="35"/>
        <v>0.4123</v>
      </c>
      <c r="AC224" s="43">
        <v>320000</v>
      </c>
      <c r="AD224" s="139">
        <f t="shared" si="36"/>
        <v>4.3999999999999595E-3</v>
      </c>
      <c r="AE224" s="26">
        <v>0</v>
      </c>
      <c r="AF224" s="139">
        <f t="shared" si="37"/>
        <v>0</v>
      </c>
      <c r="AG224" s="139">
        <f t="shared" si="38"/>
        <v>1.5528000000000002</v>
      </c>
      <c r="AH224" s="117">
        <f t="shared" si="39"/>
        <v>3.0800000000000001E-2</v>
      </c>
      <c r="AI224" s="248" t="s">
        <v>1383</v>
      </c>
      <c r="AJ224" s="234">
        <v>221</v>
      </c>
      <c r="AM224"/>
      <c r="AN224"/>
      <c r="AO224"/>
      <c r="AQ224" s="226"/>
    </row>
    <row r="225" spans="2:43" s="19" customFormat="1" x14ac:dyDescent="0.25">
      <c r="B225" s="209" t="s">
        <v>1536</v>
      </c>
      <c r="C225" s="58" t="s">
        <v>1332</v>
      </c>
      <c r="D225" s="58" t="s">
        <v>865</v>
      </c>
      <c r="E225" s="59">
        <v>5</v>
      </c>
      <c r="F225" s="58" t="s">
        <v>866</v>
      </c>
      <c r="G225" s="58" t="s">
        <v>340</v>
      </c>
      <c r="H225" s="58" t="s">
        <v>867</v>
      </c>
      <c r="I225" s="58">
        <v>540042</v>
      </c>
      <c r="J225" s="58">
        <v>5459458</v>
      </c>
      <c r="K225" s="58" t="s">
        <v>251</v>
      </c>
      <c r="L225" s="77">
        <v>0.55020664261024699</v>
      </c>
      <c r="M225" s="86">
        <v>991</v>
      </c>
      <c r="N225" s="144">
        <v>1801.1414680465796</v>
      </c>
      <c r="O225" s="108">
        <v>306</v>
      </c>
      <c r="P225" s="68">
        <v>3.24</v>
      </c>
      <c r="Q225" s="60">
        <v>7.18954248366013</v>
      </c>
      <c r="R225" s="137">
        <f t="shared" si="30"/>
        <v>9.64E-2</v>
      </c>
      <c r="S225" s="60">
        <v>13.3</v>
      </c>
      <c r="T225" s="137">
        <f t="shared" si="31"/>
        <v>0.14530000000000001</v>
      </c>
      <c r="U225" s="60">
        <v>49.445005045408678</v>
      </c>
      <c r="V225" s="137">
        <f t="shared" si="32"/>
        <v>0.91659999999999997</v>
      </c>
      <c r="W225" s="60">
        <v>6.5656565656565666</v>
      </c>
      <c r="X225" s="137">
        <f t="shared" si="33"/>
        <v>2.1899999999999999E-2</v>
      </c>
      <c r="Y225" s="60">
        <v>2.6785714285714284</v>
      </c>
      <c r="Z225" s="137">
        <f t="shared" si="34"/>
        <v>5.7000000000000002E-2</v>
      </c>
      <c r="AA225" s="60">
        <v>0.240384615384615</v>
      </c>
      <c r="AB225" s="137">
        <f t="shared" si="35"/>
        <v>0.1623</v>
      </c>
      <c r="AC225" s="61">
        <v>222400</v>
      </c>
      <c r="AD225" s="137">
        <f t="shared" si="36"/>
        <v>2.200000000000002E-2</v>
      </c>
      <c r="AE225" s="60">
        <v>0.61538461538461542</v>
      </c>
      <c r="AF225" s="137">
        <f t="shared" si="37"/>
        <v>0.1008</v>
      </c>
      <c r="AG225" s="139">
        <f t="shared" si="38"/>
        <v>1.5223</v>
      </c>
      <c r="AH225" s="117">
        <f t="shared" si="39"/>
        <v>2.64E-2</v>
      </c>
      <c r="AI225" s="248" t="s">
        <v>1383</v>
      </c>
      <c r="AJ225" s="234">
        <v>222</v>
      </c>
      <c r="AM225"/>
      <c r="AN225"/>
      <c r="AO225"/>
      <c r="AQ225" s="227"/>
    </row>
    <row r="226" spans="2:43" x14ac:dyDescent="0.25">
      <c r="B226" s="184" t="s">
        <v>1495</v>
      </c>
      <c r="C226" s="38" t="s">
        <v>1332</v>
      </c>
      <c r="D226" s="38" t="s">
        <v>344</v>
      </c>
      <c r="E226" s="13">
        <v>6</v>
      </c>
      <c r="F226" s="38" t="s">
        <v>345</v>
      </c>
      <c r="G226" s="38" t="s">
        <v>340</v>
      </c>
      <c r="H226" s="38" t="s">
        <v>473</v>
      </c>
      <c r="I226" s="38">
        <v>540162</v>
      </c>
      <c r="J226" s="38">
        <v>5410852</v>
      </c>
      <c r="K226" s="38" t="s">
        <v>139</v>
      </c>
      <c r="L226" s="72">
        <v>5.5427232805478087E-2</v>
      </c>
      <c r="M226" s="81">
        <v>99</v>
      </c>
      <c r="N226" s="141">
        <v>1786.1256099044413</v>
      </c>
      <c r="O226" s="105">
        <v>40</v>
      </c>
      <c r="P226" s="63">
        <v>2.48</v>
      </c>
      <c r="Q226" s="26">
        <v>0</v>
      </c>
      <c r="R226" s="137">
        <f t="shared" si="30"/>
        <v>0</v>
      </c>
      <c r="S226" s="26">
        <v>12.9</v>
      </c>
      <c r="T226" s="137">
        <f t="shared" si="31"/>
        <v>0.12770000000000001</v>
      </c>
      <c r="U226" s="26">
        <v>18.181818181818183</v>
      </c>
      <c r="V226" s="139">
        <f t="shared" si="32"/>
        <v>1.7500000000000002E-2</v>
      </c>
      <c r="W226" s="26">
        <v>12.121212121212121</v>
      </c>
      <c r="X226" s="139">
        <f t="shared" si="33"/>
        <v>0.1096</v>
      </c>
      <c r="Y226" s="26">
        <v>6.4935064935064926</v>
      </c>
      <c r="Z226" s="139">
        <f t="shared" si="34"/>
        <v>0.21049999999999999</v>
      </c>
      <c r="AA226" s="26">
        <v>-25.882352941176499</v>
      </c>
      <c r="AB226" s="139">
        <f t="shared" si="35"/>
        <v>0.86850000000000005</v>
      </c>
      <c r="AC226" s="43">
        <v>150000</v>
      </c>
      <c r="AD226" s="139">
        <f t="shared" si="36"/>
        <v>0.14480000000000004</v>
      </c>
      <c r="AE226" s="26">
        <v>0</v>
      </c>
      <c r="AF226" s="139">
        <f t="shared" si="37"/>
        <v>0</v>
      </c>
      <c r="AG226" s="139">
        <f t="shared" si="38"/>
        <v>1.4785999999999999</v>
      </c>
      <c r="AH226" s="117">
        <f t="shared" si="39"/>
        <v>2.1999999999999999E-2</v>
      </c>
      <c r="AI226" s="248" t="s">
        <v>1383</v>
      </c>
      <c r="AJ226" s="234">
        <v>223</v>
      </c>
    </row>
    <row r="227" spans="2:43" x14ac:dyDescent="0.25">
      <c r="B227" s="184" t="s">
        <v>1438</v>
      </c>
      <c r="C227" s="38" t="s">
        <v>1332</v>
      </c>
      <c r="D227" s="38" t="s">
        <v>456</v>
      </c>
      <c r="E227" s="13">
        <v>9</v>
      </c>
      <c r="F227" s="38" t="s">
        <v>457</v>
      </c>
      <c r="G227" s="38" t="s">
        <v>340</v>
      </c>
      <c r="H227" s="38" t="s">
        <v>998</v>
      </c>
      <c r="I227" s="38">
        <v>540069</v>
      </c>
      <c r="J227" s="38">
        <v>5473468</v>
      </c>
      <c r="K227" s="38" t="s">
        <v>292</v>
      </c>
      <c r="L227" s="72">
        <v>0.37474011271226443</v>
      </c>
      <c r="M227" s="81">
        <v>1529</v>
      </c>
      <c r="N227" s="141">
        <v>4080.1610186150729</v>
      </c>
      <c r="O227" s="105">
        <v>310</v>
      </c>
      <c r="P227" s="63">
        <v>2.15</v>
      </c>
      <c r="Q227" s="26">
        <v>11.612903225806452</v>
      </c>
      <c r="R227" s="137">
        <f t="shared" si="30"/>
        <v>0.24560000000000001</v>
      </c>
      <c r="S227" s="26">
        <v>4.5999999999999996</v>
      </c>
      <c r="T227" s="137">
        <f t="shared" si="31"/>
        <v>1.32E-2</v>
      </c>
      <c r="U227" s="26">
        <v>14.388489208633093</v>
      </c>
      <c r="V227" s="139">
        <f t="shared" si="32"/>
        <v>1.3100000000000001E-2</v>
      </c>
      <c r="W227" s="26">
        <v>7.3250490516677562</v>
      </c>
      <c r="X227" s="139">
        <f t="shared" si="33"/>
        <v>3.0700000000000002E-2</v>
      </c>
      <c r="Y227" s="26">
        <v>7.3863636363636367</v>
      </c>
      <c r="Z227" s="139">
        <f t="shared" si="34"/>
        <v>0.24560000000000001</v>
      </c>
      <c r="AA227" s="26">
        <v>-11.707035755478699</v>
      </c>
      <c r="AB227" s="139">
        <f t="shared" si="35"/>
        <v>0.59220000000000006</v>
      </c>
      <c r="AC227" s="43">
        <v>349300</v>
      </c>
      <c r="AD227" s="139">
        <f t="shared" si="36"/>
        <v>0</v>
      </c>
      <c r="AE227" s="26">
        <v>3.3766233766233764</v>
      </c>
      <c r="AF227" s="139">
        <f t="shared" si="37"/>
        <v>0.33329999999999999</v>
      </c>
      <c r="AG227" s="139">
        <f t="shared" si="38"/>
        <v>1.4737000000000002</v>
      </c>
      <c r="AH227" s="117">
        <f t="shared" si="39"/>
        <v>1.7600000000000001E-2</v>
      </c>
      <c r="AI227" s="248" t="s">
        <v>1383</v>
      </c>
      <c r="AJ227" s="234">
        <v>224</v>
      </c>
    </row>
    <row r="228" spans="2:43" x14ac:dyDescent="0.25">
      <c r="B228" s="186" t="s">
        <v>1619</v>
      </c>
      <c r="C228" s="48" t="s">
        <v>1332</v>
      </c>
      <c r="D228" s="48" t="s">
        <v>438</v>
      </c>
      <c r="E228" s="49">
        <v>10</v>
      </c>
      <c r="F228" s="48" t="s">
        <v>439</v>
      </c>
      <c r="G228" s="48" t="s">
        <v>340</v>
      </c>
      <c r="H228" s="48" t="s">
        <v>440</v>
      </c>
      <c r="I228" s="48">
        <v>540275</v>
      </c>
      <c r="J228" s="48">
        <v>5406940</v>
      </c>
      <c r="K228" s="48" t="s">
        <v>130</v>
      </c>
      <c r="L228" s="75">
        <v>3.5426706411873798</v>
      </c>
      <c r="M228" s="84">
        <v>2559</v>
      </c>
      <c r="N228" s="143">
        <v>722.33641204148523</v>
      </c>
      <c r="O228" s="107">
        <v>1043</v>
      </c>
      <c r="P228" s="66">
        <v>2.4500000000000002</v>
      </c>
      <c r="Q228" s="50">
        <v>5.4650047938638542</v>
      </c>
      <c r="R228" s="136">
        <f t="shared" si="30"/>
        <v>6.1400000000000003E-2</v>
      </c>
      <c r="S228" s="50">
        <v>16.899999999999999</v>
      </c>
      <c r="T228" s="136">
        <f t="shared" si="31"/>
        <v>0.25990000000000002</v>
      </c>
      <c r="U228" s="50">
        <v>40.953497459945289</v>
      </c>
      <c r="V228" s="136">
        <f t="shared" si="32"/>
        <v>0.69289999999999996</v>
      </c>
      <c r="W228" s="50">
        <v>13.520906604142244</v>
      </c>
      <c r="X228" s="136">
        <f t="shared" si="33"/>
        <v>0.14030000000000001</v>
      </c>
      <c r="Y228" s="50">
        <v>0.75553157042633567</v>
      </c>
      <c r="Z228" s="136">
        <f t="shared" si="34"/>
        <v>1.7500000000000002E-2</v>
      </c>
      <c r="AA228" s="50">
        <v>4.2416966786714703</v>
      </c>
      <c r="AB228" s="136">
        <f t="shared" si="35"/>
        <v>0.10529999999999995</v>
      </c>
      <c r="AC228" s="51">
        <v>173700</v>
      </c>
      <c r="AD228" s="136">
        <f t="shared" si="36"/>
        <v>7.020000000000004E-2</v>
      </c>
      <c r="AE228" s="50">
        <v>0.4351610095735422</v>
      </c>
      <c r="AF228" s="136">
        <f t="shared" si="37"/>
        <v>7.4499999999999997E-2</v>
      </c>
      <c r="AG228" s="139">
        <f t="shared" si="38"/>
        <v>1.4219999999999999</v>
      </c>
      <c r="AH228" s="117">
        <f t="shared" si="39"/>
        <v>1.32E-2</v>
      </c>
      <c r="AI228" s="248" t="s">
        <v>1383</v>
      </c>
      <c r="AJ228" s="234">
        <v>225</v>
      </c>
    </row>
    <row r="229" spans="2:43" x14ac:dyDescent="0.25">
      <c r="B229" s="184" t="s">
        <v>1561</v>
      </c>
      <c r="C229" s="38" t="s">
        <v>1332</v>
      </c>
      <c r="D229" s="38" t="s">
        <v>456</v>
      </c>
      <c r="E229" s="13">
        <v>9</v>
      </c>
      <c r="F229" s="38" t="s">
        <v>457</v>
      </c>
      <c r="G229" s="38" t="s">
        <v>340</v>
      </c>
      <c r="H229" s="38" t="s">
        <v>524</v>
      </c>
      <c r="I229" s="38">
        <v>540066</v>
      </c>
      <c r="J229" s="38">
        <v>5414610</v>
      </c>
      <c r="K229" s="38" t="s">
        <v>152</v>
      </c>
      <c r="L229" s="72">
        <v>5.849104431974772</v>
      </c>
      <c r="M229" s="81">
        <v>6373</v>
      </c>
      <c r="N229" s="141">
        <v>1089.5685098664499</v>
      </c>
      <c r="O229" s="105">
        <v>2349</v>
      </c>
      <c r="P229" s="63">
        <v>2.68</v>
      </c>
      <c r="Q229" s="26">
        <v>10.344827586206897</v>
      </c>
      <c r="R229" s="137">
        <f t="shared" si="30"/>
        <v>0.1973</v>
      </c>
      <c r="S229" s="26">
        <v>5</v>
      </c>
      <c r="T229" s="137">
        <f t="shared" si="31"/>
        <v>2.1999999999999999E-2</v>
      </c>
      <c r="U229" s="26">
        <v>36.325121606778602</v>
      </c>
      <c r="V229" s="139">
        <f t="shared" si="32"/>
        <v>0.40350000000000003</v>
      </c>
      <c r="W229" s="26">
        <v>13.549618320610687</v>
      </c>
      <c r="X229" s="139">
        <f t="shared" si="33"/>
        <v>0.1447</v>
      </c>
      <c r="Y229" s="26">
        <v>11.183913239945776</v>
      </c>
      <c r="Z229" s="139">
        <f t="shared" si="34"/>
        <v>0.44290000000000002</v>
      </c>
      <c r="AA229" s="26">
        <v>24.2441528807758</v>
      </c>
      <c r="AB229" s="139">
        <f t="shared" si="35"/>
        <v>1.319999999999999E-2</v>
      </c>
      <c r="AC229" s="43">
        <v>298300</v>
      </c>
      <c r="AD229" s="139">
        <f t="shared" si="36"/>
        <v>8.80000000000003E-3</v>
      </c>
      <c r="AE229" s="26">
        <v>0</v>
      </c>
      <c r="AF229" s="139">
        <f t="shared" si="37"/>
        <v>0</v>
      </c>
      <c r="AG229" s="139">
        <f t="shared" si="38"/>
        <v>1.2324000000000002</v>
      </c>
      <c r="AH229" s="117">
        <f t="shared" si="39"/>
        <v>8.8000000000000005E-3</v>
      </c>
      <c r="AI229" s="248" t="s">
        <v>1383</v>
      </c>
      <c r="AJ229" s="234">
        <v>226</v>
      </c>
    </row>
    <row r="230" spans="2:43" x14ac:dyDescent="0.25">
      <c r="B230" s="184" t="s">
        <v>1436</v>
      </c>
      <c r="C230" s="38" t="s">
        <v>1332</v>
      </c>
      <c r="D230" s="38" t="s">
        <v>456</v>
      </c>
      <c r="E230" s="13">
        <v>9</v>
      </c>
      <c r="F230" s="38" t="s">
        <v>457</v>
      </c>
      <c r="G230" s="38" t="s">
        <v>340</v>
      </c>
      <c r="H230" s="38" t="s">
        <v>458</v>
      </c>
      <c r="I230" s="38">
        <v>540030</v>
      </c>
      <c r="J230" s="38">
        <v>5408932</v>
      </c>
      <c r="K230" s="38" t="s">
        <v>134</v>
      </c>
      <c r="L230" s="72">
        <v>0.43364688009156149</v>
      </c>
      <c r="M230" s="81">
        <v>1290</v>
      </c>
      <c r="N230" s="141">
        <v>2974.7706238025407</v>
      </c>
      <c r="O230" s="105">
        <v>535</v>
      </c>
      <c r="P230" s="63">
        <v>2.41</v>
      </c>
      <c r="Q230" s="26">
        <v>7.1028037383177578</v>
      </c>
      <c r="R230" s="137">
        <f t="shared" si="30"/>
        <v>9.2100000000000001E-2</v>
      </c>
      <c r="S230" s="26">
        <v>2.1</v>
      </c>
      <c r="T230" s="137">
        <f t="shared" si="31"/>
        <v>4.4000000000000003E-3</v>
      </c>
      <c r="U230" s="26">
        <v>30.775193798449614</v>
      </c>
      <c r="V230" s="139">
        <f t="shared" si="32"/>
        <v>0.17979999999999999</v>
      </c>
      <c r="W230" s="26">
        <v>15.426356589147286</v>
      </c>
      <c r="X230" s="139">
        <f t="shared" si="33"/>
        <v>0.27629999999999999</v>
      </c>
      <c r="Y230" s="26">
        <v>3.8724373576309796</v>
      </c>
      <c r="Z230" s="139">
        <f t="shared" si="34"/>
        <v>7.8899999999999998E-2</v>
      </c>
      <c r="AA230" s="26">
        <v>-0.86124401913875603</v>
      </c>
      <c r="AB230" s="139">
        <f t="shared" si="35"/>
        <v>0.20620000000000005</v>
      </c>
      <c r="AC230" s="43">
        <v>210800</v>
      </c>
      <c r="AD230" s="139">
        <f t="shared" si="36"/>
        <v>3.949999999999998E-2</v>
      </c>
      <c r="AE230" s="26">
        <v>0.60882800608828003</v>
      </c>
      <c r="AF230" s="139">
        <f t="shared" si="37"/>
        <v>9.64E-2</v>
      </c>
      <c r="AG230" s="139">
        <f t="shared" si="38"/>
        <v>0.97359999999999991</v>
      </c>
      <c r="AH230" s="117">
        <f t="shared" si="39"/>
        <v>4.4000000000000003E-3</v>
      </c>
      <c r="AI230" s="248" t="s">
        <v>1383</v>
      </c>
      <c r="AJ230" s="234">
        <v>227</v>
      </c>
    </row>
    <row r="231" spans="2:43" ht="15.75" thickBot="1" x14ac:dyDescent="0.3">
      <c r="B231" s="189" t="s">
        <v>1554</v>
      </c>
      <c r="C231" s="190" t="s">
        <v>1332</v>
      </c>
      <c r="D231" s="190" t="s">
        <v>360</v>
      </c>
      <c r="E231" s="191">
        <v>6</v>
      </c>
      <c r="F231" s="190" t="s">
        <v>361</v>
      </c>
      <c r="G231" s="190" t="s">
        <v>340</v>
      </c>
      <c r="H231" s="190" t="s">
        <v>470</v>
      </c>
      <c r="I231" s="190">
        <v>540055</v>
      </c>
      <c r="J231" s="190">
        <v>5410180</v>
      </c>
      <c r="K231" s="190" t="s">
        <v>138</v>
      </c>
      <c r="L231" s="192">
        <v>10.779450606306675</v>
      </c>
      <c r="M231" s="193">
        <v>9165</v>
      </c>
      <c r="N231" s="194">
        <v>850.22885996044022</v>
      </c>
      <c r="O231" s="195">
        <v>3704</v>
      </c>
      <c r="P231" s="196">
        <v>2.44</v>
      </c>
      <c r="Q231" s="197">
        <v>5.0755939524838016</v>
      </c>
      <c r="R231" s="265">
        <f t="shared" si="30"/>
        <v>4.82E-2</v>
      </c>
      <c r="S231" s="197">
        <v>12.6</v>
      </c>
      <c r="T231" s="265">
        <f t="shared" si="31"/>
        <v>0.12330000000000001</v>
      </c>
      <c r="U231" s="197">
        <v>37.239498090561916</v>
      </c>
      <c r="V231" s="198">
        <f t="shared" si="32"/>
        <v>0.44290000000000002</v>
      </c>
      <c r="W231" s="197">
        <v>10.341009743135517</v>
      </c>
      <c r="X231" s="198">
        <f t="shared" si="33"/>
        <v>7.4499999999999997E-2</v>
      </c>
      <c r="Y231" s="197">
        <v>2.5480427046263343</v>
      </c>
      <c r="Z231" s="198">
        <f t="shared" si="34"/>
        <v>4.3799999999999999E-2</v>
      </c>
      <c r="AA231" s="197">
        <v>14.566204442262899</v>
      </c>
      <c r="AB231" s="198">
        <f t="shared" si="35"/>
        <v>3.510000000000002E-2</v>
      </c>
      <c r="AC231" s="199">
        <v>227100</v>
      </c>
      <c r="AD231" s="198">
        <f t="shared" si="36"/>
        <v>1.7599999999999949E-2</v>
      </c>
      <c r="AE231" s="197">
        <v>0.78895463510848129</v>
      </c>
      <c r="AF231" s="198">
        <f t="shared" si="37"/>
        <v>0.12280000000000001</v>
      </c>
      <c r="AG231" s="198">
        <f t="shared" si="38"/>
        <v>0.90820000000000001</v>
      </c>
      <c r="AH231" s="210">
        <f t="shared" si="39"/>
        <v>0</v>
      </c>
      <c r="AI231" s="249" t="s">
        <v>1383</v>
      </c>
      <c r="AJ231" s="234">
        <v>228</v>
      </c>
    </row>
    <row r="233" spans="2:43" s="21" customFormat="1" x14ac:dyDescent="0.25">
      <c r="B233"/>
      <c r="C233"/>
      <c r="D233"/>
      <c r="E233" s="4"/>
      <c r="F233"/>
      <c r="G233"/>
      <c r="H233"/>
      <c r="I233"/>
      <c r="J233"/>
      <c r="K233"/>
      <c r="L233" s="78"/>
      <c r="M233" s="69"/>
      <c r="N233" s="145"/>
      <c r="O233" s="109"/>
      <c r="P233" s="110"/>
      <c r="R233" s="121"/>
      <c r="AC233" s="46"/>
      <c r="AD233" s="46"/>
      <c r="AF233"/>
      <c r="AG233" s="4"/>
      <c r="AH233" s="122"/>
      <c r="AI233"/>
      <c r="AJ233" s="111"/>
      <c r="AK233"/>
      <c r="AL233"/>
      <c r="AM233"/>
      <c r="AN233"/>
      <c r="AO233"/>
      <c r="AQ233" s="111"/>
    </row>
    <row r="234" spans="2:43" s="21" customFormat="1" x14ac:dyDescent="0.25">
      <c r="B234"/>
      <c r="C234"/>
      <c r="D234"/>
      <c r="E234" s="4"/>
      <c r="F234"/>
      <c r="G234"/>
      <c r="H234"/>
      <c r="I234"/>
      <c r="J234"/>
      <c r="K234"/>
      <c r="L234" s="78"/>
      <c r="M234" s="78"/>
      <c r="N234" s="145"/>
      <c r="O234" s="87"/>
      <c r="P234" s="110"/>
      <c r="R234" s="121"/>
      <c r="S234" s="69"/>
      <c r="T234" s="69"/>
      <c r="AC234" s="46"/>
      <c r="AD234" s="46"/>
      <c r="AF234"/>
      <c r="AG234" s="4"/>
      <c r="AH234" s="122"/>
      <c r="AI234"/>
      <c r="AJ234" s="111"/>
      <c r="AK234"/>
      <c r="AL234"/>
      <c r="AM234"/>
      <c r="AN234"/>
      <c r="AO234"/>
      <c r="AQ234" s="111"/>
    </row>
    <row r="235" spans="2:43" s="331" customFormat="1" ht="15.75" x14ac:dyDescent="0.25">
      <c r="B235" s="495" t="s">
        <v>1704</v>
      </c>
      <c r="C235" s="495"/>
      <c r="D235" s="495"/>
      <c r="E235" s="495"/>
      <c r="F235" s="495"/>
      <c r="G235" s="495"/>
      <c r="H235" s="495"/>
      <c r="I235" s="495"/>
      <c r="J235" s="495"/>
      <c r="K235" s="495"/>
      <c r="L235" s="323">
        <v>24217.284040189494</v>
      </c>
      <c r="M235" s="324">
        <v>1801049</v>
      </c>
      <c r="N235" s="325">
        <v>74.370395830147245</v>
      </c>
      <c r="O235" s="324">
        <v>711352</v>
      </c>
      <c r="P235" s="326">
        <v>2.4700000000000002</v>
      </c>
      <c r="Q235" s="325">
        <v>17</v>
      </c>
      <c r="R235" s="332" t="s">
        <v>1302</v>
      </c>
      <c r="S235" s="325">
        <v>23.7</v>
      </c>
      <c r="T235" s="332" t="s">
        <v>1302</v>
      </c>
      <c r="U235" s="325">
        <v>36.700000000000003</v>
      </c>
      <c r="V235" s="332" t="s">
        <v>1302</v>
      </c>
      <c r="W235" s="325">
        <v>19.3</v>
      </c>
      <c r="X235" s="332" t="s">
        <v>1302</v>
      </c>
      <c r="Y235" s="325">
        <v>11.939848847418528</v>
      </c>
      <c r="Z235" s="332" t="s">
        <v>1302</v>
      </c>
      <c r="AA235" s="325">
        <v>-3.2</v>
      </c>
      <c r="AB235" s="332" t="s">
        <v>1302</v>
      </c>
      <c r="AC235" s="330">
        <v>128800</v>
      </c>
      <c r="AD235" s="332" t="s">
        <v>1302</v>
      </c>
      <c r="AE235" s="329">
        <v>14</v>
      </c>
      <c r="AF235" s="332" t="s">
        <v>1302</v>
      </c>
      <c r="AG235" s="328"/>
      <c r="AH235" s="327"/>
      <c r="AJ235" s="328"/>
      <c r="AQ235" s="328"/>
    </row>
    <row r="236" spans="2:43" s="331" customFormat="1" ht="15.75" x14ac:dyDescent="0.25">
      <c r="B236" s="495" t="s">
        <v>1705</v>
      </c>
      <c r="C236" s="495"/>
      <c r="D236" s="495"/>
      <c r="E236" s="495"/>
      <c r="F236" s="495"/>
      <c r="G236" s="495"/>
      <c r="H236" s="495"/>
      <c r="I236" s="495"/>
      <c r="J236" s="495"/>
      <c r="K236" s="495"/>
      <c r="L236" s="323">
        <v>3809525</v>
      </c>
      <c r="M236" s="324">
        <v>329725481</v>
      </c>
      <c r="N236" s="325">
        <v>86.552911714715094</v>
      </c>
      <c r="O236" s="324">
        <v>124010992</v>
      </c>
      <c r="P236" s="326">
        <v>2.6</v>
      </c>
      <c r="Q236" s="325">
        <v>12.4</v>
      </c>
      <c r="R236" s="332" t="s">
        <v>1302</v>
      </c>
      <c r="S236" s="325">
        <v>14.6</v>
      </c>
      <c r="T236" s="332" t="s">
        <v>1302</v>
      </c>
      <c r="U236" s="325">
        <v>34.6</v>
      </c>
      <c r="V236" s="332" t="s">
        <v>1302</v>
      </c>
      <c r="W236" s="325">
        <v>12.6</v>
      </c>
      <c r="X236" s="332" t="s">
        <v>1302</v>
      </c>
      <c r="Y236" s="325">
        <v>11.12595967644428</v>
      </c>
      <c r="Z236" s="332" t="s">
        <v>1302</v>
      </c>
      <c r="AA236" s="325">
        <v>7.4</v>
      </c>
      <c r="AB236" s="332" t="s">
        <v>1302</v>
      </c>
      <c r="AC236" s="330">
        <v>244900</v>
      </c>
      <c r="AD236" s="332" t="s">
        <v>1302</v>
      </c>
      <c r="AE236" s="329">
        <v>5.9</v>
      </c>
      <c r="AF236" s="332" t="s">
        <v>1302</v>
      </c>
      <c r="AG236" s="328"/>
      <c r="AH236" s="327"/>
      <c r="AJ236" s="328"/>
      <c r="AQ236" s="328"/>
    </row>
    <row r="238" spans="2:43" ht="33.75" customHeight="1" x14ac:dyDescent="0.25">
      <c r="B238" s="496" t="s">
        <v>1706</v>
      </c>
      <c r="C238" s="496"/>
      <c r="D238" s="496"/>
      <c r="E238" s="496"/>
    </row>
    <row r="239" spans="2:43" ht="31.5" customHeight="1" x14ac:dyDescent="0.25">
      <c r="B239" s="496" t="s">
        <v>1703</v>
      </c>
      <c r="C239" s="496"/>
      <c r="D239" s="496"/>
      <c r="E239" s="496"/>
    </row>
    <row r="279" spans="39:41" x14ac:dyDescent="0.25">
      <c r="AM279" s="6"/>
      <c r="AN279" s="6"/>
      <c r="AO279" s="6"/>
    </row>
    <row r="280" spans="39:41" x14ac:dyDescent="0.25">
      <c r="AM280" s="19"/>
      <c r="AN280" s="19"/>
      <c r="AO280" s="19"/>
    </row>
  </sheetData>
  <autoFilter ref="B2:AQ231" xr:uid="{B1B5CFFD-BF31-485F-83FB-168B51CF1F45}"/>
  <sortState xmlns:xlrd2="http://schemas.microsoft.com/office/spreadsheetml/2017/richdata2" ref="B3:AJ231">
    <sortCondition descending="1" ref="AH4:AH231"/>
  </sortState>
  <mergeCells count="4">
    <mergeCell ref="B235:K235"/>
    <mergeCell ref="B236:K236"/>
    <mergeCell ref="B238:E238"/>
    <mergeCell ref="B239:E2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1FD7-9894-47AB-A293-0853AB60D4E8}">
  <dimension ref="B1:AQ65"/>
  <sheetViews>
    <sheetView workbookViewId="0">
      <pane xSplit="5" ySplit="2" topLeftCell="F3" activePane="bottomRight" state="frozen"/>
      <selection pane="topRight" activeCell="F1" sqref="F1"/>
      <selection pane="bottomLeft" activeCell="A3" sqref="A3"/>
      <selection pane="bottomRight" activeCell="B1" sqref="B1"/>
    </sheetView>
  </sheetViews>
  <sheetFormatPr defaultRowHeight="15" x14ac:dyDescent="0.25"/>
  <cols>
    <col min="1" max="1" width="3.5703125" customWidth="1"/>
    <col min="2" max="2" width="28.28515625" bestFit="1" customWidth="1"/>
    <col min="3" max="3" width="15" bestFit="1" customWidth="1"/>
    <col min="4" max="4" width="37.140625" customWidth="1"/>
    <col min="5" max="5" width="10.28515625" style="4" bestFit="1" customWidth="1"/>
    <col min="6" max="6" width="8.28515625" customWidth="1"/>
    <col min="7" max="7" width="7.7109375" customWidth="1"/>
    <col min="8" max="8" width="11.140625" customWidth="1"/>
    <col min="9" max="9" width="7" customWidth="1"/>
    <col min="10" max="10" width="8" customWidth="1"/>
    <col min="11" max="11" width="17.5703125" customWidth="1"/>
    <col min="12" max="12" width="13.140625" style="78" bestFit="1" customWidth="1"/>
    <col min="13" max="13" width="12.42578125" style="87" bestFit="1" customWidth="1"/>
    <col min="14" max="14" width="11.42578125" style="87" customWidth="1"/>
    <col min="15" max="15" width="12.42578125" style="25" bestFit="1" customWidth="1"/>
    <col min="16" max="16" width="11.5703125" style="69" customWidth="1"/>
    <col min="17" max="17" width="8" style="21" customWidth="1"/>
    <col min="18" max="18" width="8.140625" style="121" customWidth="1"/>
    <col min="19" max="19" width="11" style="21" customWidth="1"/>
    <col min="20" max="20" width="11.140625" style="21" bestFit="1" customWidth="1"/>
    <col min="21" max="21" width="10.140625" style="21" customWidth="1"/>
    <col min="22" max="22" width="10.28515625" style="21" bestFit="1" customWidth="1"/>
    <col min="23" max="23" width="10.28515625" style="21" customWidth="1"/>
    <col min="24" max="24" width="10.42578125" style="21" bestFit="1" customWidth="1"/>
    <col min="25" max="25" width="11.7109375" style="21" customWidth="1"/>
    <col min="26" max="26" width="11.85546875" style="21" bestFit="1" customWidth="1"/>
    <col min="27" max="27" width="11.28515625" style="21" customWidth="1"/>
    <col min="28" max="28" width="11.42578125" style="21" bestFit="1" customWidth="1"/>
    <col min="29" max="29" width="15.85546875" style="46" bestFit="1" customWidth="1"/>
    <col min="30" max="30" width="19.28515625" style="46" bestFit="1" customWidth="1"/>
    <col min="31" max="31" width="13.42578125" style="21" customWidth="1"/>
    <col min="32" max="32" width="13.5703125" bestFit="1" customWidth="1"/>
    <col min="33" max="33" width="8.5703125" style="4" hidden="1" customWidth="1"/>
    <col min="34" max="34" width="9.85546875" style="122" bestFit="1" customWidth="1"/>
    <col min="35" max="35" width="14.42578125" bestFit="1" customWidth="1"/>
    <col min="36" max="36" width="10.28515625" style="111" bestFit="1" customWidth="1"/>
    <col min="38" max="38" width="14.5703125" bestFit="1" customWidth="1"/>
    <col min="39" max="39" width="26.7109375" bestFit="1" customWidth="1"/>
    <col min="40" max="40" width="14.42578125" bestFit="1" customWidth="1"/>
    <col min="41" max="41" width="26.7109375" bestFit="1" customWidth="1"/>
    <col min="43" max="43" width="11.7109375" style="111" bestFit="1" customWidth="1"/>
  </cols>
  <sheetData>
    <row r="1" spans="2:43" ht="15.75" thickBot="1" x14ac:dyDescent="0.3">
      <c r="B1" s="112" t="s">
        <v>1702</v>
      </c>
      <c r="AQ1" s="411" t="s">
        <v>1756</v>
      </c>
    </row>
    <row r="2" spans="2:43" s="4" customFormat="1" ht="15.75" thickBot="1" x14ac:dyDescent="0.3">
      <c r="B2" s="211" t="s">
        <v>1399</v>
      </c>
      <c r="C2" s="212" t="s">
        <v>1398</v>
      </c>
      <c r="D2" s="212" t="s">
        <v>1296</v>
      </c>
      <c r="E2" s="213" t="s">
        <v>1687</v>
      </c>
      <c r="F2" s="213" t="s">
        <v>1295</v>
      </c>
      <c r="G2" s="213" t="s">
        <v>1297</v>
      </c>
      <c r="H2" s="213" t="s">
        <v>1294</v>
      </c>
      <c r="I2" s="213" t="s">
        <v>336</v>
      </c>
      <c r="J2" s="213" t="s">
        <v>1688</v>
      </c>
      <c r="K2" s="213" t="s">
        <v>335</v>
      </c>
      <c r="L2" s="214" t="s">
        <v>1679</v>
      </c>
      <c r="M2" s="215" t="s">
        <v>1681</v>
      </c>
      <c r="N2" s="215" t="s">
        <v>1680</v>
      </c>
      <c r="O2" s="215" t="s">
        <v>1682</v>
      </c>
      <c r="P2" s="216" t="s">
        <v>1683</v>
      </c>
      <c r="Q2" s="217" t="s">
        <v>1684</v>
      </c>
      <c r="R2" s="218" t="s">
        <v>1689</v>
      </c>
      <c r="S2" s="217" t="s">
        <v>1685</v>
      </c>
      <c r="T2" s="218" t="s">
        <v>1690</v>
      </c>
      <c r="U2" s="217" t="s">
        <v>1851</v>
      </c>
      <c r="V2" s="218" t="s">
        <v>1852</v>
      </c>
      <c r="W2" s="217" t="s">
        <v>1686</v>
      </c>
      <c r="X2" s="218" t="s">
        <v>1691</v>
      </c>
      <c r="Y2" s="217" t="s">
        <v>1835</v>
      </c>
      <c r="Z2" s="218" t="s">
        <v>1836</v>
      </c>
      <c r="AA2" s="217" t="s">
        <v>1839</v>
      </c>
      <c r="AB2" s="218" t="s">
        <v>1840</v>
      </c>
      <c r="AC2" s="219" t="s">
        <v>1843</v>
      </c>
      <c r="AD2" s="218" t="s">
        <v>1844</v>
      </c>
      <c r="AE2" s="217" t="s">
        <v>1847</v>
      </c>
      <c r="AF2" s="218" t="s">
        <v>1848</v>
      </c>
      <c r="AG2" s="220" t="s">
        <v>1692</v>
      </c>
      <c r="AH2" s="221" t="s">
        <v>1400</v>
      </c>
      <c r="AI2" s="221" t="s">
        <v>1696</v>
      </c>
      <c r="AJ2" s="266" t="s">
        <v>1699</v>
      </c>
      <c r="AQ2" s="111" t="s">
        <v>1697</v>
      </c>
    </row>
    <row r="3" spans="2:43" ht="15.75" thickBot="1" x14ac:dyDescent="0.3">
      <c r="B3" s="283" t="s">
        <v>1648</v>
      </c>
      <c r="C3" s="284" t="s">
        <v>1331</v>
      </c>
      <c r="D3" s="284" t="s">
        <v>355</v>
      </c>
      <c r="E3" s="285">
        <v>1</v>
      </c>
      <c r="F3" s="284" t="s">
        <v>356</v>
      </c>
      <c r="G3" s="284" t="s">
        <v>340</v>
      </c>
      <c r="H3" s="284" t="s">
        <v>1199</v>
      </c>
      <c r="I3" s="284">
        <v>540114</v>
      </c>
      <c r="J3" s="284" t="s">
        <v>1302</v>
      </c>
      <c r="K3" s="284" t="s">
        <v>1302</v>
      </c>
      <c r="L3" s="286">
        <v>521.62503614389504</v>
      </c>
      <c r="M3" s="287">
        <v>13177</v>
      </c>
      <c r="N3" s="288">
        <v>25.261440856847607</v>
      </c>
      <c r="O3" s="289">
        <v>4525</v>
      </c>
      <c r="P3" s="290">
        <v>2.9049723756906078</v>
      </c>
      <c r="Q3" s="291">
        <v>27.447513812154696</v>
      </c>
      <c r="R3" s="292">
        <f t="shared" ref="R3:R34" si="0">_xlfn.PERCENTRANK.INC(Q$3:Q$57,Q3,4)</f>
        <v>1</v>
      </c>
      <c r="S3" s="291">
        <v>54.618973561430792</v>
      </c>
      <c r="T3" s="292">
        <f t="shared" ref="T3:T34" si="1">_xlfn.PERCENTRANK.INC(S$3:S$57,S3,4)</f>
        <v>1</v>
      </c>
      <c r="U3" s="291">
        <v>40.843894664946497</v>
      </c>
      <c r="V3" s="292">
        <f t="shared" ref="V3:V34" si="2">_xlfn.PERCENTRANK.INC(U$3:U$57,U3,4)</f>
        <v>0.88880000000000003</v>
      </c>
      <c r="W3" s="291">
        <v>28.686347423541019</v>
      </c>
      <c r="X3" s="292">
        <f t="shared" ref="X3:X34" si="3">_xlfn.PERCENTRANK.INC(W$3:W$57,W3,4)</f>
        <v>0.90739999999999998</v>
      </c>
      <c r="Y3" s="291">
        <v>29.344820251010422</v>
      </c>
      <c r="Z3" s="292">
        <f t="shared" ref="Z3:Z34" si="4">_xlfn.PERCENTRANK.INC(Y$3:Y$57,Y3,4)</f>
        <v>1</v>
      </c>
      <c r="AA3" s="291">
        <v>-18.8181296615032</v>
      </c>
      <c r="AB3" s="292">
        <f t="shared" ref="AB3:AB34" si="5">1-(_xlfn.PERCENTRANK.INC(AA$3:AA$57,AA3,4))</f>
        <v>0.92600000000000005</v>
      </c>
      <c r="AC3" s="293">
        <v>43700</v>
      </c>
      <c r="AD3" s="292">
        <f t="shared" ref="AD3:AD34" si="6">1-(_xlfn.PERCENTRANK.INC(AC$3:AC$57,AC3,4))</f>
        <v>1</v>
      </c>
      <c r="AE3" s="291">
        <v>30.642912470952748</v>
      </c>
      <c r="AF3" s="292">
        <f t="shared" ref="AF3:AF34" si="7">_xlfn.PERCENTRANK.INC(AE$3:AE$57,AE3,4)</f>
        <v>0.87029999999999996</v>
      </c>
      <c r="AG3" s="182">
        <f t="shared" ref="AG3:AG34" si="8">AF3+AD3+AB3+Z3+X3+V3+T3+R3</f>
        <v>7.5924999999999994</v>
      </c>
      <c r="AH3" s="222">
        <f t="shared" ref="AH3:AH34" si="9">_xlfn.PERCENTRANK.INC(AG$3:AG$57,AG3,4)</f>
        <v>1</v>
      </c>
      <c r="AI3" s="231" t="s">
        <v>1375</v>
      </c>
      <c r="AJ3" s="232">
        <v>1</v>
      </c>
      <c r="AL3" s="112" t="s">
        <v>1373</v>
      </c>
      <c r="AM3" s="148" t="s">
        <v>1374</v>
      </c>
      <c r="AN3" s="149" t="s">
        <v>1375</v>
      </c>
      <c r="AO3" s="224" t="s">
        <v>1695</v>
      </c>
      <c r="AQ3" s="410" t="s">
        <v>1698</v>
      </c>
    </row>
    <row r="4" spans="2:43" ht="15.75" thickBot="1" x14ac:dyDescent="0.3">
      <c r="B4" s="185" t="s">
        <v>1676</v>
      </c>
      <c r="C4" s="37" t="s">
        <v>1331</v>
      </c>
      <c r="D4" s="37" t="s">
        <v>841</v>
      </c>
      <c r="E4" s="12">
        <v>1</v>
      </c>
      <c r="F4" s="37" t="s">
        <v>842</v>
      </c>
      <c r="G4" s="37" t="s">
        <v>340</v>
      </c>
      <c r="H4" s="37" t="s">
        <v>1265</v>
      </c>
      <c r="I4" s="37">
        <v>540217</v>
      </c>
      <c r="J4" s="37" t="s">
        <v>1302</v>
      </c>
      <c r="K4" s="37" t="s">
        <v>1302</v>
      </c>
      <c r="L4" s="71">
        <v>497.53760711501315</v>
      </c>
      <c r="M4" s="80">
        <v>17522</v>
      </c>
      <c r="N4" s="140">
        <v>35.217438339187758</v>
      </c>
      <c r="O4" s="104">
        <v>6409</v>
      </c>
      <c r="P4" s="62">
        <v>2.7261663286004056</v>
      </c>
      <c r="Q4" s="32">
        <v>24.184740209080978</v>
      </c>
      <c r="R4" s="129">
        <f t="shared" si="0"/>
        <v>0.92589999999999995</v>
      </c>
      <c r="S4" s="32">
        <v>40.377754459601263</v>
      </c>
      <c r="T4" s="129">
        <f t="shared" si="1"/>
        <v>0.98140000000000005</v>
      </c>
      <c r="U4" s="32">
        <v>38.973861431343451</v>
      </c>
      <c r="V4" s="129">
        <f t="shared" si="2"/>
        <v>0.68510000000000004</v>
      </c>
      <c r="W4" s="32">
        <v>36.612866300366299</v>
      </c>
      <c r="X4" s="129">
        <f t="shared" si="3"/>
        <v>1</v>
      </c>
      <c r="Y4" s="32">
        <v>24.885988362950147</v>
      </c>
      <c r="Z4" s="129">
        <f t="shared" si="4"/>
        <v>0.96289999999999998</v>
      </c>
      <c r="AA4" s="32">
        <v>-11.7323420074349</v>
      </c>
      <c r="AB4" s="129">
        <f t="shared" si="5"/>
        <v>0.75929999999999997</v>
      </c>
      <c r="AC4" s="42">
        <v>75500</v>
      </c>
      <c r="AD4" s="129">
        <f t="shared" si="6"/>
        <v>0.98150000000000004</v>
      </c>
      <c r="AE4" s="32">
        <v>31.585365853658537</v>
      </c>
      <c r="AF4" s="129">
        <f t="shared" si="7"/>
        <v>0.92589999999999995</v>
      </c>
      <c r="AG4" s="139">
        <f t="shared" si="8"/>
        <v>7.2219999999999995</v>
      </c>
      <c r="AH4" s="223">
        <f t="shared" si="9"/>
        <v>0.98140000000000005</v>
      </c>
      <c r="AI4" s="233" t="s">
        <v>1375</v>
      </c>
      <c r="AJ4" s="273">
        <v>2</v>
      </c>
      <c r="AM4" s="150" t="s">
        <v>1376</v>
      </c>
      <c r="AN4" s="151" t="s">
        <v>1377</v>
      </c>
    </row>
    <row r="5" spans="2:43" ht="15.75" thickBot="1" x14ac:dyDescent="0.3">
      <c r="B5" s="185" t="s">
        <v>1651</v>
      </c>
      <c r="C5" s="37" t="s">
        <v>1331</v>
      </c>
      <c r="D5" s="37" t="s">
        <v>565</v>
      </c>
      <c r="E5" s="12">
        <v>2</v>
      </c>
      <c r="F5" s="37" t="s">
        <v>566</v>
      </c>
      <c r="G5" s="37" t="s">
        <v>340</v>
      </c>
      <c r="H5" s="37" t="s">
        <v>1208</v>
      </c>
      <c r="I5" s="37">
        <v>540133</v>
      </c>
      <c r="J5" s="37" t="s">
        <v>1302</v>
      </c>
      <c r="K5" s="37" t="s">
        <v>1302</v>
      </c>
      <c r="L5" s="71">
        <v>416.56236465560704</v>
      </c>
      <c r="M5" s="80">
        <v>19183</v>
      </c>
      <c r="N5" s="140">
        <v>46.050727640408766</v>
      </c>
      <c r="O5" s="104">
        <v>7025</v>
      </c>
      <c r="P5" s="62">
        <v>2.7306761565836299</v>
      </c>
      <c r="Q5" s="32">
        <v>27.444839857651242</v>
      </c>
      <c r="R5" s="129">
        <f t="shared" si="0"/>
        <v>0.98140000000000005</v>
      </c>
      <c r="S5" s="32">
        <v>38.426015008658844</v>
      </c>
      <c r="T5" s="129">
        <f t="shared" si="1"/>
        <v>0.92589999999999995</v>
      </c>
      <c r="U5" s="32">
        <v>38.336026690298702</v>
      </c>
      <c r="V5" s="129">
        <f t="shared" si="2"/>
        <v>0.59250000000000003</v>
      </c>
      <c r="W5" s="32">
        <v>31.475785852056511</v>
      </c>
      <c r="X5" s="129">
        <f t="shared" si="3"/>
        <v>0.94440000000000002</v>
      </c>
      <c r="Y5" s="32">
        <v>25.325295890612367</v>
      </c>
      <c r="Z5" s="129">
        <f t="shared" si="4"/>
        <v>0.98140000000000005</v>
      </c>
      <c r="AA5" s="32">
        <v>-12.494243345307201</v>
      </c>
      <c r="AB5" s="129">
        <f t="shared" si="5"/>
        <v>0.79630000000000001</v>
      </c>
      <c r="AC5" s="42">
        <v>83000</v>
      </c>
      <c r="AD5" s="129">
        <f t="shared" si="6"/>
        <v>0.88890000000000002</v>
      </c>
      <c r="AE5" s="32">
        <v>36.723352228520618</v>
      </c>
      <c r="AF5" s="129">
        <f t="shared" si="7"/>
        <v>1</v>
      </c>
      <c r="AG5" s="139">
        <f t="shared" si="8"/>
        <v>7.1108000000000002</v>
      </c>
      <c r="AH5" s="223">
        <f t="shared" si="9"/>
        <v>0.96289999999999998</v>
      </c>
      <c r="AI5" s="233" t="s">
        <v>1375</v>
      </c>
      <c r="AJ5" s="273">
        <v>3</v>
      </c>
      <c r="AM5" s="152" t="s">
        <v>1378</v>
      </c>
      <c r="AN5" s="153" t="s">
        <v>1379</v>
      </c>
    </row>
    <row r="6" spans="2:43" ht="15.75" thickBot="1" x14ac:dyDescent="0.3">
      <c r="B6" s="185" t="s">
        <v>1672</v>
      </c>
      <c r="C6" s="37" t="s">
        <v>1331</v>
      </c>
      <c r="D6" s="37" t="s">
        <v>338</v>
      </c>
      <c r="E6" s="12">
        <v>4</v>
      </c>
      <c r="F6" s="37" t="s">
        <v>339</v>
      </c>
      <c r="G6" s="37" t="s">
        <v>340</v>
      </c>
      <c r="H6" s="37" t="s">
        <v>1253</v>
      </c>
      <c r="I6" s="37">
        <v>540203</v>
      </c>
      <c r="J6" s="37" t="s">
        <v>1302</v>
      </c>
      <c r="K6" s="37" t="s">
        <v>1302</v>
      </c>
      <c r="L6" s="71">
        <v>554.36863502366123</v>
      </c>
      <c r="M6" s="80">
        <v>6131</v>
      </c>
      <c r="N6" s="140">
        <v>11.059427991878222</v>
      </c>
      <c r="O6" s="104">
        <v>2232</v>
      </c>
      <c r="P6" s="62">
        <v>2.724462365591398</v>
      </c>
      <c r="Q6" s="32">
        <v>20.833333333333336</v>
      </c>
      <c r="R6" s="129">
        <f t="shared" si="0"/>
        <v>0.83330000000000004</v>
      </c>
      <c r="S6" s="32">
        <v>38.734896943852164</v>
      </c>
      <c r="T6" s="129">
        <f t="shared" si="1"/>
        <v>0.94440000000000002</v>
      </c>
      <c r="U6" s="32">
        <v>41.118903930843253</v>
      </c>
      <c r="V6" s="129">
        <f t="shared" si="2"/>
        <v>0.90739999999999998</v>
      </c>
      <c r="W6" s="32">
        <v>25.01233349777997</v>
      </c>
      <c r="X6" s="129">
        <f t="shared" si="3"/>
        <v>0.75919999999999999</v>
      </c>
      <c r="Y6" s="32">
        <v>20.716612377850161</v>
      </c>
      <c r="Z6" s="129">
        <f t="shared" si="4"/>
        <v>0.94440000000000002</v>
      </c>
      <c r="AA6" s="32">
        <v>-8.2681272822117897</v>
      </c>
      <c r="AB6" s="129">
        <f t="shared" si="5"/>
        <v>0.6482</v>
      </c>
      <c r="AC6" s="42">
        <v>75900</v>
      </c>
      <c r="AD6" s="129">
        <f t="shared" si="6"/>
        <v>0.96299999999999997</v>
      </c>
      <c r="AE6" s="32">
        <v>27.295423023578362</v>
      </c>
      <c r="AF6" s="129">
        <f t="shared" si="7"/>
        <v>0.77769999999999995</v>
      </c>
      <c r="AG6" s="139">
        <f t="shared" si="8"/>
        <v>6.7776000000000005</v>
      </c>
      <c r="AH6" s="223">
        <f t="shared" si="9"/>
        <v>0.94440000000000002</v>
      </c>
      <c r="AI6" s="233" t="s">
        <v>1375</v>
      </c>
      <c r="AJ6" s="273">
        <v>4</v>
      </c>
      <c r="AM6" s="154" t="s">
        <v>1380</v>
      </c>
      <c r="AN6" s="155" t="s">
        <v>1381</v>
      </c>
    </row>
    <row r="7" spans="2:43" ht="15.75" thickBot="1" x14ac:dyDescent="0.3">
      <c r="B7" s="185" t="s">
        <v>1629</v>
      </c>
      <c r="C7" s="37" t="s">
        <v>1331</v>
      </c>
      <c r="D7" s="37" t="s">
        <v>538</v>
      </c>
      <c r="E7" s="12">
        <v>3</v>
      </c>
      <c r="F7" s="37" t="s">
        <v>539</v>
      </c>
      <c r="G7" s="37" t="s">
        <v>340</v>
      </c>
      <c r="H7" s="37" t="s">
        <v>1148</v>
      </c>
      <c r="I7" s="37">
        <v>540022</v>
      </c>
      <c r="J7" s="37" t="s">
        <v>1302</v>
      </c>
      <c r="K7" s="37" t="s">
        <v>1302</v>
      </c>
      <c r="L7" s="71">
        <v>342.98739680840686</v>
      </c>
      <c r="M7" s="80">
        <v>7550</v>
      </c>
      <c r="N7" s="140">
        <v>22.012470633775031</v>
      </c>
      <c r="O7" s="104">
        <v>2696</v>
      </c>
      <c r="P7" s="62">
        <v>2.7804154302670625</v>
      </c>
      <c r="Q7" s="32">
        <v>23.182492581602375</v>
      </c>
      <c r="R7" s="129">
        <f t="shared" si="0"/>
        <v>0.90739999999999998</v>
      </c>
      <c r="S7" s="32">
        <v>34.347142108023071</v>
      </c>
      <c r="T7" s="129">
        <f t="shared" si="1"/>
        <v>0.8518</v>
      </c>
      <c r="U7" s="32">
        <v>38.198675496688743</v>
      </c>
      <c r="V7" s="129">
        <f t="shared" si="2"/>
        <v>0.53700000000000003</v>
      </c>
      <c r="W7" s="32">
        <v>27.352705945081311</v>
      </c>
      <c r="X7" s="129">
        <f t="shared" si="3"/>
        <v>0.87029999999999996</v>
      </c>
      <c r="Y7" s="32">
        <v>19.72285497342445</v>
      </c>
      <c r="Z7" s="129">
        <f t="shared" si="4"/>
        <v>0.88880000000000003</v>
      </c>
      <c r="AA7" s="32">
        <v>-13.9404159640247</v>
      </c>
      <c r="AB7" s="129">
        <f t="shared" si="5"/>
        <v>0.87040000000000006</v>
      </c>
      <c r="AC7" s="42">
        <v>87700</v>
      </c>
      <c r="AD7" s="129">
        <f t="shared" si="6"/>
        <v>0.87040000000000006</v>
      </c>
      <c r="AE7" s="32">
        <v>29.405405405405403</v>
      </c>
      <c r="AF7" s="129">
        <f t="shared" si="7"/>
        <v>0.83330000000000004</v>
      </c>
      <c r="AG7" s="139">
        <f t="shared" si="8"/>
        <v>6.6294000000000004</v>
      </c>
      <c r="AH7" s="223">
        <f t="shared" si="9"/>
        <v>0.92589999999999995</v>
      </c>
      <c r="AI7" s="233" t="s">
        <v>1375</v>
      </c>
      <c r="AJ7" s="273">
        <v>5</v>
      </c>
      <c r="AM7" s="156" t="s">
        <v>1382</v>
      </c>
      <c r="AN7" s="157" t="s">
        <v>1383</v>
      </c>
    </row>
    <row r="8" spans="2:43" x14ac:dyDescent="0.25">
      <c r="B8" s="185" t="s">
        <v>1625</v>
      </c>
      <c r="C8" s="37" t="s">
        <v>1331</v>
      </c>
      <c r="D8" s="37" t="s">
        <v>484</v>
      </c>
      <c r="E8" s="12">
        <v>7</v>
      </c>
      <c r="F8" s="37" t="s">
        <v>485</v>
      </c>
      <c r="G8" s="37" t="s">
        <v>340</v>
      </c>
      <c r="H8" s="37" t="s">
        <v>1136</v>
      </c>
      <c r="I8" s="37">
        <v>540009</v>
      </c>
      <c r="J8" s="37" t="s">
        <v>1302</v>
      </c>
      <c r="K8" s="37" t="s">
        <v>1302</v>
      </c>
      <c r="L8" s="71">
        <v>512.45301512490619</v>
      </c>
      <c r="M8" s="80">
        <v>10048</v>
      </c>
      <c r="N8" s="140">
        <v>19.607651244965126</v>
      </c>
      <c r="O8" s="104">
        <v>3523</v>
      </c>
      <c r="P8" s="62">
        <v>2.75759296054499</v>
      </c>
      <c r="Q8" s="32">
        <v>21.79960261141073</v>
      </c>
      <c r="R8" s="129">
        <f t="shared" si="0"/>
        <v>0.88880000000000003</v>
      </c>
      <c r="S8" s="32">
        <v>30.817364098552989</v>
      </c>
      <c r="T8" s="129">
        <f t="shared" si="1"/>
        <v>0.75919999999999999</v>
      </c>
      <c r="U8" s="32">
        <v>39.629777070063696</v>
      </c>
      <c r="V8" s="129">
        <f t="shared" si="2"/>
        <v>0.77769999999999995</v>
      </c>
      <c r="W8" s="32">
        <v>20.946989191971181</v>
      </c>
      <c r="X8" s="129">
        <f t="shared" si="3"/>
        <v>0.59250000000000003</v>
      </c>
      <c r="Y8" s="32">
        <v>19.291705498602049</v>
      </c>
      <c r="Z8" s="129">
        <f t="shared" si="4"/>
        <v>0.87029999999999996</v>
      </c>
      <c r="AA8" s="32">
        <v>-14.0865303363191</v>
      </c>
      <c r="AB8" s="129">
        <f t="shared" si="5"/>
        <v>0.88890000000000002</v>
      </c>
      <c r="AC8" s="42">
        <v>88700</v>
      </c>
      <c r="AD8" s="129">
        <f t="shared" si="6"/>
        <v>0.85189999999999999</v>
      </c>
      <c r="AE8" s="32">
        <v>32.069034718041337</v>
      </c>
      <c r="AF8" s="129">
        <f t="shared" si="7"/>
        <v>0.94440000000000002</v>
      </c>
      <c r="AG8" s="139">
        <f t="shared" si="8"/>
        <v>6.5736999999999997</v>
      </c>
      <c r="AH8" s="223">
        <f t="shared" si="9"/>
        <v>0.90739999999999998</v>
      </c>
      <c r="AI8" s="233" t="s">
        <v>1375</v>
      </c>
      <c r="AJ8" s="273">
        <v>6</v>
      </c>
      <c r="AN8" s="111"/>
    </row>
    <row r="9" spans="2:43" x14ac:dyDescent="0.25">
      <c r="B9" s="185" t="s">
        <v>1644</v>
      </c>
      <c r="C9" s="37" t="s">
        <v>1331</v>
      </c>
      <c r="D9" s="37" t="s">
        <v>516</v>
      </c>
      <c r="E9" s="12">
        <v>2</v>
      </c>
      <c r="F9" s="37" t="s">
        <v>517</v>
      </c>
      <c r="G9" s="37" t="s">
        <v>340</v>
      </c>
      <c r="H9" s="37" t="s">
        <v>1289</v>
      </c>
      <c r="I9" s="37">
        <v>545536</v>
      </c>
      <c r="J9" s="37" t="s">
        <v>1302</v>
      </c>
      <c r="K9" s="37" t="s">
        <v>1302</v>
      </c>
      <c r="L9" s="71">
        <v>451.57999994563897</v>
      </c>
      <c r="M9" s="80">
        <v>28215</v>
      </c>
      <c r="N9" s="140">
        <v>62.480623595811394</v>
      </c>
      <c r="O9" s="104">
        <v>10693</v>
      </c>
      <c r="P9" s="62">
        <v>2.5859908351257834</v>
      </c>
      <c r="Q9" s="32">
        <v>24.904142897222481</v>
      </c>
      <c r="R9" s="129">
        <f t="shared" si="0"/>
        <v>0.94440000000000002</v>
      </c>
      <c r="S9" s="32">
        <v>40.096359743040679</v>
      </c>
      <c r="T9" s="129">
        <f t="shared" si="1"/>
        <v>0.96289999999999998</v>
      </c>
      <c r="U9" s="32">
        <v>38.302321460216199</v>
      </c>
      <c r="V9" s="129">
        <f t="shared" si="2"/>
        <v>0.55549999999999999</v>
      </c>
      <c r="W9" s="32">
        <v>31.913586936888116</v>
      </c>
      <c r="X9" s="129">
        <f t="shared" si="3"/>
        <v>0.98140000000000005</v>
      </c>
      <c r="Y9" s="32">
        <v>20.214059839455121</v>
      </c>
      <c r="Z9" s="129">
        <f t="shared" si="4"/>
        <v>0.92589999999999995</v>
      </c>
      <c r="AA9" s="32">
        <v>-11.114216508291401</v>
      </c>
      <c r="AB9" s="129">
        <f t="shared" si="5"/>
        <v>0.74080000000000001</v>
      </c>
      <c r="AC9" s="42">
        <v>92100</v>
      </c>
      <c r="AD9" s="129">
        <f t="shared" si="6"/>
        <v>0.83340000000000003</v>
      </c>
      <c r="AE9" s="32">
        <v>23.099141295862609</v>
      </c>
      <c r="AF9" s="129">
        <f t="shared" si="7"/>
        <v>0.61109999999999998</v>
      </c>
      <c r="AG9" s="139">
        <f t="shared" si="8"/>
        <v>6.5554000000000006</v>
      </c>
      <c r="AH9" s="124">
        <f t="shared" si="9"/>
        <v>0.88880000000000003</v>
      </c>
      <c r="AI9" s="269" t="s">
        <v>1375</v>
      </c>
      <c r="AJ9" s="273">
        <v>7</v>
      </c>
      <c r="AN9" s="111"/>
      <c r="AQ9" s="410" t="s">
        <v>1698</v>
      </c>
    </row>
    <row r="10" spans="2:43" x14ac:dyDescent="0.25">
      <c r="B10" s="185" t="s">
        <v>1628</v>
      </c>
      <c r="C10" s="37" t="s">
        <v>1331</v>
      </c>
      <c r="D10" s="37" t="s">
        <v>661</v>
      </c>
      <c r="E10" s="12">
        <v>5</v>
      </c>
      <c r="F10" s="37" t="s">
        <v>662</v>
      </c>
      <c r="G10" s="37" t="s">
        <v>340</v>
      </c>
      <c r="H10" s="37" t="s">
        <v>1145</v>
      </c>
      <c r="I10" s="37">
        <v>540020</v>
      </c>
      <c r="J10" s="37" t="s">
        <v>1302</v>
      </c>
      <c r="K10" s="37" t="s">
        <v>1302</v>
      </c>
      <c r="L10" s="71">
        <v>279.81012937132573</v>
      </c>
      <c r="M10" s="80">
        <v>6077</v>
      </c>
      <c r="N10" s="140">
        <v>21.718298810889141</v>
      </c>
      <c r="O10" s="104">
        <v>2262</v>
      </c>
      <c r="P10" s="62">
        <v>2.6865605658709106</v>
      </c>
      <c r="Q10" s="32">
        <v>25.95048629531388</v>
      </c>
      <c r="R10" s="129">
        <f t="shared" si="0"/>
        <v>0.96289999999999998</v>
      </c>
      <c r="S10" s="32">
        <v>35.842771485676217</v>
      </c>
      <c r="T10" s="129">
        <f t="shared" si="1"/>
        <v>0.88880000000000003</v>
      </c>
      <c r="U10" s="32">
        <v>39.377982557182825</v>
      </c>
      <c r="V10" s="129">
        <f t="shared" si="2"/>
        <v>0.72219999999999995</v>
      </c>
      <c r="W10" s="32">
        <v>22.231364159947343</v>
      </c>
      <c r="X10" s="129">
        <f t="shared" si="3"/>
        <v>0.64810000000000001</v>
      </c>
      <c r="Y10" s="32">
        <v>15.058670143415906</v>
      </c>
      <c r="Z10" s="129">
        <f t="shared" si="4"/>
        <v>0.59250000000000003</v>
      </c>
      <c r="AA10" s="32">
        <v>-18.836682705915699</v>
      </c>
      <c r="AB10" s="129">
        <f t="shared" si="5"/>
        <v>0.94450000000000001</v>
      </c>
      <c r="AC10" s="42">
        <v>103700</v>
      </c>
      <c r="AD10" s="129">
        <f t="shared" si="6"/>
        <v>0.66670000000000007</v>
      </c>
      <c r="AE10" s="32">
        <v>28.929159802306426</v>
      </c>
      <c r="AF10" s="129">
        <f t="shared" si="7"/>
        <v>0.79620000000000002</v>
      </c>
      <c r="AG10" s="139">
        <f t="shared" si="8"/>
        <v>6.2219000000000007</v>
      </c>
      <c r="AH10" s="124">
        <f t="shared" si="9"/>
        <v>0.87029999999999996</v>
      </c>
      <c r="AI10" s="269" t="s">
        <v>1375</v>
      </c>
      <c r="AJ10" s="273">
        <v>8</v>
      </c>
      <c r="AN10" s="111"/>
    </row>
    <row r="11" spans="2:43" x14ac:dyDescent="0.25">
      <c r="B11" s="185" t="s">
        <v>1624</v>
      </c>
      <c r="C11" s="37" t="s">
        <v>1331</v>
      </c>
      <c r="D11" s="37" t="s">
        <v>552</v>
      </c>
      <c r="E11" s="12">
        <v>3</v>
      </c>
      <c r="F11" s="37" t="s">
        <v>553</v>
      </c>
      <c r="G11" s="37" t="s">
        <v>340</v>
      </c>
      <c r="H11" s="37" t="s">
        <v>1133</v>
      </c>
      <c r="I11" s="37">
        <v>540007</v>
      </c>
      <c r="J11" s="37" t="s">
        <v>1302</v>
      </c>
      <c r="K11" s="37" t="s">
        <v>1302</v>
      </c>
      <c r="L11" s="71">
        <v>494.14161930152795</v>
      </c>
      <c r="M11" s="80">
        <v>17984</v>
      </c>
      <c r="N11" s="140">
        <v>36.394424791460573</v>
      </c>
      <c r="O11" s="104">
        <v>6363</v>
      </c>
      <c r="P11" s="62">
        <v>2.8211535439258211</v>
      </c>
      <c r="Q11" s="32">
        <v>18.906176331918907</v>
      </c>
      <c r="R11" s="129">
        <f t="shared" si="0"/>
        <v>0.77769999999999995</v>
      </c>
      <c r="S11" s="32">
        <v>37.22596049489907</v>
      </c>
      <c r="T11" s="129">
        <f t="shared" si="1"/>
        <v>0.90739999999999998</v>
      </c>
      <c r="U11" s="32">
        <v>36.543594306049819</v>
      </c>
      <c r="V11" s="129">
        <f t="shared" si="2"/>
        <v>0.22220000000000001</v>
      </c>
      <c r="W11" s="32">
        <v>25.18037921583981</v>
      </c>
      <c r="X11" s="129">
        <f t="shared" si="3"/>
        <v>0.77769999999999995</v>
      </c>
      <c r="Y11" s="32">
        <v>17.092260257727883</v>
      </c>
      <c r="Z11" s="129">
        <f t="shared" si="4"/>
        <v>0.77769999999999995</v>
      </c>
      <c r="AA11" s="32">
        <v>-12.363780463641801</v>
      </c>
      <c r="AB11" s="129">
        <f t="shared" si="5"/>
        <v>0.77780000000000005</v>
      </c>
      <c r="AC11" s="42">
        <v>80100</v>
      </c>
      <c r="AD11" s="129">
        <f t="shared" si="6"/>
        <v>0.94450000000000001</v>
      </c>
      <c r="AE11" s="32">
        <v>31.552101044449842</v>
      </c>
      <c r="AF11" s="129">
        <f t="shared" si="7"/>
        <v>0.88880000000000003</v>
      </c>
      <c r="AG11" s="139">
        <f t="shared" si="8"/>
        <v>6.0738000000000003</v>
      </c>
      <c r="AH11" s="124">
        <f t="shared" si="9"/>
        <v>0.8518</v>
      </c>
      <c r="AI11" s="269" t="s">
        <v>1375</v>
      </c>
      <c r="AJ11" s="273">
        <v>9</v>
      </c>
      <c r="AN11" s="111"/>
    </row>
    <row r="12" spans="2:43" x14ac:dyDescent="0.25">
      <c r="B12" s="185" t="s">
        <v>1643</v>
      </c>
      <c r="C12" s="37" t="s">
        <v>1331</v>
      </c>
      <c r="D12" s="37" t="s">
        <v>675</v>
      </c>
      <c r="E12" s="12">
        <v>2</v>
      </c>
      <c r="F12" s="37" t="s">
        <v>676</v>
      </c>
      <c r="G12" s="37" t="s">
        <v>340</v>
      </c>
      <c r="H12" s="37" t="s">
        <v>1187</v>
      </c>
      <c r="I12" s="37">
        <v>540088</v>
      </c>
      <c r="J12" s="37" t="s">
        <v>1302</v>
      </c>
      <c r="K12" s="37" t="s">
        <v>1302</v>
      </c>
      <c r="L12" s="71">
        <v>437.55506483051818</v>
      </c>
      <c r="M12" s="80">
        <v>18555</v>
      </c>
      <c r="N12" s="140">
        <v>42.406091236052909</v>
      </c>
      <c r="O12" s="104">
        <v>6980</v>
      </c>
      <c r="P12" s="62">
        <v>2.6507163323782237</v>
      </c>
      <c r="Q12" s="32">
        <v>19.255014326647565</v>
      </c>
      <c r="R12" s="129">
        <f t="shared" si="0"/>
        <v>0.79620000000000002</v>
      </c>
      <c r="S12" s="32">
        <v>31.677725118483412</v>
      </c>
      <c r="T12" s="129">
        <f t="shared" si="1"/>
        <v>0.79620000000000002</v>
      </c>
      <c r="U12" s="32">
        <v>37.369981137159797</v>
      </c>
      <c r="V12" s="129">
        <f t="shared" si="2"/>
        <v>0.33329999999999999</v>
      </c>
      <c r="W12" s="32">
        <v>27.407847800237811</v>
      </c>
      <c r="X12" s="129">
        <f t="shared" si="3"/>
        <v>0.88880000000000003</v>
      </c>
      <c r="Y12" s="32">
        <v>19.746239173377905</v>
      </c>
      <c r="Z12" s="129">
        <f t="shared" si="4"/>
        <v>0.90739999999999998</v>
      </c>
      <c r="AA12" s="32">
        <v>-4.5647343970914998</v>
      </c>
      <c r="AB12" s="129">
        <f t="shared" si="5"/>
        <v>0.40749999999999997</v>
      </c>
      <c r="AC12" s="42">
        <v>82900</v>
      </c>
      <c r="AD12" s="129">
        <f t="shared" si="6"/>
        <v>0.90749999999999997</v>
      </c>
      <c r="AE12" s="32">
        <v>34.015168926683522</v>
      </c>
      <c r="AF12" s="129">
        <f t="shared" si="7"/>
        <v>0.98140000000000005</v>
      </c>
      <c r="AG12" s="139">
        <f t="shared" si="8"/>
        <v>6.0183</v>
      </c>
      <c r="AH12" s="124">
        <f t="shared" si="9"/>
        <v>0.83330000000000004</v>
      </c>
      <c r="AI12" s="269" t="s">
        <v>1375</v>
      </c>
      <c r="AJ12" s="273">
        <v>10</v>
      </c>
    </row>
    <row r="13" spans="2:43" s="111" customFormat="1" ht="15.75" thickBot="1" x14ac:dyDescent="0.3">
      <c r="B13" s="294" t="s">
        <v>1665</v>
      </c>
      <c r="C13" s="295" t="s">
        <v>1331</v>
      </c>
      <c r="D13" s="295" t="s">
        <v>955</v>
      </c>
      <c r="E13" s="296">
        <v>5</v>
      </c>
      <c r="F13" s="295" t="s">
        <v>956</v>
      </c>
      <c r="G13" s="295" t="s">
        <v>340</v>
      </c>
      <c r="H13" s="295" t="s">
        <v>1238</v>
      </c>
      <c r="I13" s="295">
        <v>540183</v>
      </c>
      <c r="J13" s="295" t="s">
        <v>1302</v>
      </c>
      <c r="K13" s="295" t="s">
        <v>1302</v>
      </c>
      <c r="L13" s="297">
        <v>481.95086624709512</v>
      </c>
      <c r="M13" s="298">
        <v>11823</v>
      </c>
      <c r="N13" s="299">
        <v>24.531546321442598</v>
      </c>
      <c r="O13" s="300">
        <v>4389</v>
      </c>
      <c r="P13" s="301">
        <v>2.6869446343130554</v>
      </c>
      <c r="Q13" s="302">
        <v>17.17931191615402</v>
      </c>
      <c r="R13" s="303">
        <f t="shared" si="0"/>
        <v>0.66659999999999997</v>
      </c>
      <c r="S13" s="302">
        <v>34.80968858131488</v>
      </c>
      <c r="T13" s="303">
        <f t="shared" si="1"/>
        <v>0.87029999999999996</v>
      </c>
      <c r="U13" s="302">
        <v>38.002199103442443</v>
      </c>
      <c r="V13" s="303">
        <f t="shared" si="2"/>
        <v>0.48139999999999999</v>
      </c>
      <c r="W13" s="302">
        <v>25.822312648355371</v>
      </c>
      <c r="X13" s="303">
        <f t="shared" si="3"/>
        <v>0.79620000000000002</v>
      </c>
      <c r="Y13" s="302">
        <v>19.174898314933177</v>
      </c>
      <c r="Z13" s="303">
        <f t="shared" si="4"/>
        <v>0.8518</v>
      </c>
      <c r="AA13" s="302">
        <v>-4.8864917082595403</v>
      </c>
      <c r="AB13" s="303">
        <f t="shared" si="5"/>
        <v>0.42600000000000005</v>
      </c>
      <c r="AC13" s="304">
        <v>107200</v>
      </c>
      <c r="AD13" s="303">
        <f t="shared" si="6"/>
        <v>0.57410000000000005</v>
      </c>
      <c r="AE13" s="302">
        <v>29.058250797381231</v>
      </c>
      <c r="AF13" s="303">
        <f t="shared" si="7"/>
        <v>0.81479999999999997</v>
      </c>
      <c r="AG13" s="198">
        <f t="shared" si="8"/>
        <v>5.4812000000000003</v>
      </c>
      <c r="AH13" s="305">
        <f t="shared" si="9"/>
        <v>0.81479999999999997</v>
      </c>
      <c r="AI13" s="306" t="s">
        <v>1375</v>
      </c>
      <c r="AJ13" s="262">
        <v>11</v>
      </c>
      <c r="AK13"/>
      <c r="AL13"/>
      <c r="AM13"/>
    </row>
    <row r="14" spans="2:43" s="111" customFormat="1" x14ac:dyDescent="0.25">
      <c r="B14" s="283" t="s">
        <v>1671</v>
      </c>
      <c r="C14" s="284" t="s">
        <v>1331</v>
      </c>
      <c r="D14" s="284" t="s">
        <v>511</v>
      </c>
      <c r="E14" s="285">
        <v>2</v>
      </c>
      <c r="F14" s="284" t="s">
        <v>512</v>
      </c>
      <c r="G14" s="284" t="s">
        <v>340</v>
      </c>
      <c r="H14" s="284" t="s">
        <v>1250</v>
      </c>
      <c r="I14" s="284">
        <v>540200</v>
      </c>
      <c r="J14" s="284" t="s">
        <v>1302</v>
      </c>
      <c r="K14" s="284" t="s">
        <v>1302</v>
      </c>
      <c r="L14" s="286">
        <v>505.27640204589784</v>
      </c>
      <c r="M14" s="287">
        <v>29770</v>
      </c>
      <c r="N14" s="288">
        <v>58.9182472790324</v>
      </c>
      <c r="O14" s="289">
        <v>10341</v>
      </c>
      <c r="P14" s="290">
        <v>2.8887921864423172</v>
      </c>
      <c r="Q14" s="291">
        <v>17.774421182603021</v>
      </c>
      <c r="R14" s="292">
        <f t="shared" si="0"/>
        <v>0.70369999999999999</v>
      </c>
      <c r="S14" s="291">
        <v>28.9177441220567</v>
      </c>
      <c r="T14" s="292">
        <f t="shared" si="1"/>
        <v>0.62960000000000005</v>
      </c>
      <c r="U14" s="291">
        <v>38.358110696697146</v>
      </c>
      <c r="V14" s="292">
        <f t="shared" si="2"/>
        <v>0.62960000000000005</v>
      </c>
      <c r="W14" s="291">
        <v>23.554675186828508</v>
      </c>
      <c r="X14" s="292">
        <f t="shared" si="3"/>
        <v>0.68510000000000004</v>
      </c>
      <c r="Y14" s="291">
        <v>19.173475177279212</v>
      </c>
      <c r="Z14" s="292">
        <f t="shared" si="4"/>
        <v>0.83330000000000004</v>
      </c>
      <c r="AA14" s="291">
        <v>-9.6740044213344998</v>
      </c>
      <c r="AB14" s="292">
        <f t="shared" si="5"/>
        <v>0.70379999999999998</v>
      </c>
      <c r="AC14" s="293">
        <v>105100</v>
      </c>
      <c r="AD14" s="292">
        <f t="shared" si="6"/>
        <v>0.61119999999999997</v>
      </c>
      <c r="AE14" s="291">
        <v>24.526995846792801</v>
      </c>
      <c r="AF14" s="292">
        <f t="shared" si="7"/>
        <v>0.66659999999999997</v>
      </c>
      <c r="AG14" s="182">
        <f t="shared" si="8"/>
        <v>5.4628999999999994</v>
      </c>
      <c r="AH14" s="307">
        <f t="shared" si="9"/>
        <v>0.79620000000000002</v>
      </c>
      <c r="AI14" s="308" t="s">
        <v>1377</v>
      </c>
      <c r="AJ14" s="232">
        <v>12</v>
      </c>
      <c r="AK14"/>
      <c r="AL14"/>
      <c r="AM14"/>
    </row>
    <row r="15" spans="2:43" s="111" customFormat="1" x14ac:dyDescent="0.25">
      <c r="B15" s="185" t="s">
        <v>1674</v>
      </c>
      <c r="C15" s="37" t="s">
        <v>1331</v>
      </c>
      <c r="D15" s="37" t="s">
        <v>584</v>
      </c>
      <c r="E15" s="12">
        <v>5</v>
      </c>
      <c r="F15" s="37" t="s">
        <v>585</v>
      </c>
      <c r="G15" s="37" t="s">
        <v>340</v>
      </c>
      <c r="H15" s="37" t="s">
        <v>1259</v>
      </c>
      <c r="I15" s="37">
        <v>540211</v>
      </c>
      <c r="J15" s="37" t="s">
        <v>1302</v>
      </c>
      <c r="K15" s="37" t="s">
        <v>1302</v>
      </c>
      <c r="L15" s="71">
        <v>234.29195905373126</v>
      </c>
      <c r="M15" s="80">
        <v>4477</v>
      </c>
      <c r="N15" s="140">
        <v>19.108637010343443</v>
      </c>
      <c r="O15" s="104">
        <v>1786</v>
      </c>
      <c r="P15" s="62">
        <v>2.5067189249720045</v>
      </c>
      <c r="Q15" s="32">
        <v>18.756998880179172</v>
      </c>
      <c r="R15" s="129">
        <f t="shared" si="0"/>
        <v>0.74070000000000003</v>
      </c>
      <c r="S15" s="32">
        <v>24.276527331189708</v>
      </c>
      <c r="T15" s="129">
        <f t="shared" si="1"/>
        <v>0.3518</v>
      </c>
      <c r="U15" s="32">
        <v>39.40138485593031</v>
      </c>
      <c r="V15" s="129">
        <f t="shared" si="2"/>
        <v>0.74070000000000003</v>
      </c>
      <c r="W15" s="32">
        <v>24.771052043779314</v>
      </c>
      <c r="X15" s="129">
        <f t="shared" si="3"/>
        <v>0.74070000000000003</v>
      </c>
      <c r="Y15" s="32">
        <v>16.339285714285715</v>
      </c>
      <c r="Z15" s="129">
        <f t="shared" si="4"/>
        <v>0.70369999999999999</v>
      </c>
      <c r="AA15" s="32">
        <v>-8.6636697997547998</v>
      </c>
      <c r="AB15" s="129">
        <f t="shared" si="5"/>
        <v>0.66670000000000007</v>
      </c>
      <c r="AC15" s="42">
        <v>97700</v>
      </c>
      <c r="AD15" s="129">
        <f t="shared" si="6"/>
        <v>0.72229999999999994</v>
      </c>
      <c r="AE15" s="32">
        <v>22.277639235245221</v>
      </c>
      <c r="AF15" s="129">
        <f t="shared" si="7"/>
        <v>0.59250000000000003</v>
      </c>
      <c r="AG15" s="139">
        <f t="shared" si="8"/>
        <v>5.2591000000000001</v>
      </c>
      <c r="AH15" s="126">
        <f t="shared" si="9"/>
        <v>0.77769999999999995</v>
      </c>
      <c r="AI15" s="270" t="s">
        <v>1377</v>
      </c>
      <c r="AJ15" s="273">
        <v>13</v>
      </c>
      <c r="AK15"/>
      <c r="AL15"/>
      <c r="AM15"/>
    </row>
    <row r="16" spans="2:43" s="111" customFormat="1" x14ac:dyDescent="0.25">
      <c r="B16" s="185" t="s">
        <v>1666</v>
      </c>
      <c r="C16" s="37" t="s">
        <v>1331</v>
      </c>
      <c r="D16" s="37" t="s">
        <v>702</v>
      </c>
      <c r="E16" s="12">
        <v>1</v>
      </c>
      <c r="F16" s="37" t="s">
        <v>703</v>
      </c>
      <c r="G16" s="37" t="s">
        <v>340</v>
      </c>
      <c r="H16" s="37" t="s">
        <v>1241</v>
      </c>
      <c r="I16" s="37">
        <v>540186</v>
      </c>
      <c r="J16" s="37" t="s">
        <v>1302</v>
      </c>
      <c r="K16" s="37" t="s">
        <v>1302</v>
      </c>
      <c r="L16" s="71">
        <v>364.40436315254226</v>
      </c>
      <c r="M16" s="80">
        <v>9774</v>
      </c>
      <c r="N16" s="140">
        <v>26.821852283663613</v>
      </c>
      <c r="O16" s="104">
        <v>3994</v>
      </c>
      <c r="P16" s="62">
        <v>2.2653980971457184</v>
      </c>
      <c r="Q16" s="32">
        <v>16.274411617426139</v>
      </c>
      <c r="R16" s="129">
        <f t="shared" si="0"/>
        <v>0.59250000000000003</v>
      </c>
      <c r="S16" s="32">
        <v>30.800160836349015</v>
      </c>
      <c r="T16" s="129">
        <f t="shared" si="1"/>
        <v>0.74070000000000003</v>
      </c>
      <c r="U16" s="32">
        <v>38.009003478616741</v>
      </c>
      <c r="V16" s="129">
        <f t="shared" si="2"/>
        <v>0.5</v>
      </c>
      <c r="W16" s="32">
        <v>31.808158765159867</v>
      </c>
      <c r="X16" s="129">
        <f t="shared" si="3"/>
        <v>0.96289999999999998</v>
      </c>
      <c r="Y16" s="32">
        <v>15.160796324655438</v>
      </c>
      <c r="Z16" s="129">
        <f t="shared" si="4"/>
        <v>0.61109999999999998</v>
      </c>
      <c r="AA16" s="32">
        <v>-13.661007910407999</v>
      </c>
      <c r="AB16" s="129">
        <f t="shared" si="5"/>
        <v>0.85189999999999999</v>
      </c>
      <c r="AC16" s="42">
        <v>104500</v>
      </c>
      <c r="AD16" s="129">
        <f t="shared" si="6"/>
        <v>0.62969999999999993</v>
      </c>
      <c r="AE16" s="32">
        <v>17.544189544941709</v>
      </c>
      <c r="AF16" s="129">
        <f t="shared" si="7"/>
        <v>0.31480000000000002</v>
      </c>
      <c r="AG16" s="139">
        <f t="shared" si="8"/>
        <v>5.2035999999999998</v>
      </c>
      <c r="AH16" s="126">
        <f t="shared" si="9"/>
        <v>0.75919999999999999</v>
      </c>
      <c r="AI16" s="270" t="s">
        <v>1377</v>
      </c>
      <c r="AJ16" s="273">
        <v>14</v>
      </c>
      <c r="AK16"/>
      <c r="AL16"/>
      <c r="AM16"/>
    </row>
    <row r="17" spans="2:43" x14ac:dyDescent="0.25">
      <c r="B17" s="185" t="s">
        <v>1659</v>
      </c>
      <c r="C17" s="37" t="s">
        <v>1331</v>
      </c>
      <c r="D17" s="37" t="s">
        <v>573</v>
      </c>
      <c r="E17" s="12">
        <v>4</v>
      </c>
      <c r="F17" s="37" t="s">
        <v>574</v>
      </c>
      <c r="G17" s="37" t="s">
        <v>340</v>
      </c>
      <c r="H17" s="37" t="s">
        <v>1286</v>
      </c>
      <c r="I17" s="37">
        <v>540283</v>
      </c>
      <c r="J17" s="37" t="s">
        <v>1302</v>
      </c>
      <c r="K17" s="37" t="s">
        <v>1302</v>
      </c>
      <c r="L17" s="71">
        <v>937.768538281264</v>
      </c>
      <c r="M17" s="80">
        <v>6255</v>
      </c>
      <c r="N17" s="140">
        <v>6.6700894140297375</v>
      </c>
      <c r="O17" s="104">
        <v>2411</v>
      </c>
      <c r="P17" s="62">
        <v>2.5006221484861055</v>
      </c>
      <c r="Q17" s="32">
        <v>15.96847781003733</v>
      </c>
      <c r="R17" s="129">
        <f t="shared" si="0"/>
        <v>0.55549999999999999</v>
      </c>
      <c r="S17" s="32">
        <v>29.657534246575342</v>
      </c>
      <c r="T17" s="129">
        <f t="shared" si="1"/>
        <v>0.66659999999999997</v>
      </c>
      <c r="U17" s="32">
        <v>41.566746602717828</v>
      </c>
      <c r="V17" s="129">
        <f t="shared" si="2"/>
        <v>0.96289999999999998</v>
      </c>
      <c r="W17" s="32">
        <v>28.798148454289969</v>
      </c>
      <c r="X17" s="129">
        <f t="shared" si="3"/>
        <v>0.92589999999999995</v>
      </c>
      <c r="Y17" s="32">
        <v>17.878545745105871</v>
      </c>
      <c r="Z17" s="129">
        <f t="shared" si="4"/>
        <v>0.81479999999999997</v>
      </c>
      <c r="AA17" s="32">
        <v>-9.89876265466817</v>
      </c>
      <c r="AB17" s="129">
        <f t="shared" si="5"/>
        <v>0.72229999999999994</v>
      </c>
      <c r="AC17" s="42">
        <v>130200</v>
      </c>
      <c r="AD17" s="129">
        <f t="shared" si="6"/>
        <v>0.27780000000000005</v>
      </c>
      <c r="AE17" s="32">
        <v>15.038661827363105</v>
      </c>
      <c r="AF17" s="129">
        <f t="shared" si="7"/>
        <v>0.18509999999999999</v>
      </c>
      <c r="AG17" s="139">
        <f t="shared" si="8"/>
        <v>5.1109</v>
      </c>
      <c r="AH17" s="126">
        <f t="shared" si="9"/>
        <v>0.74070000000000003</v>
      </c>
      <c r="AI17" s="270" t="s">
        <v>1377</v>
      </c>
      <c r="AJ17" s="273">
        <v>15</v>
      </c>
    </row>
    <row r="18" spans="2:43" x14ac:dyDescent="0.25">
      <c r="B18" s="185" t="s">
        <v>1673</v>
      </c>
      <c r="C18" s="37" t="s">
        <v>1331</v>
      </c>
      <c r="D18" s="37" t="s">
        <v>707</v>
      </c>
      <c r="E18" s="12">
        <v>10</v>
      </c>
      <c r="F18" s="37" t="s">
        <v>708</v>
      </c>
      <c r="G18" s="37" t="s">
        <v>340</v>
      </c>
      <c r="H18" s="37" t="s">
        <v>1256</v>
      </c>
      <c r="I18" s="37">
        <v>540207</v>
      </c>
      <c r="J18" s="37" t="s">
        <v>1302</v>
      </c>
      <c r="K18" s="37" t="s">
        <v>1302</v>
      </c>
      <c r="L18" s="71">
        <v>356.59729154752466</v>
      </c>
      <c r="M18" s="80">
        <v>7140</v>
      </c>
      <c r="N18" s="140">
        <v>20.022586175611583</v>
      </c>
      <c r="O18" s="104">
        <v>2771</v>
      </c>
      <c r="P18" s="62">
        <v>2.5597257307831107</v>
      </c>
      <c r="Q18" s="32">
        <v>14.676141898696487</v>
      </c>
      <c r="R18" s="129">
        <f t="shared" si="0"/>
        <v>0.48139999999999999</v>
      </c>
      <c r="S18" s="32">
        <v>33.031066504037589</v>
      </c>
      <c r="T18" s="129">
        <f t="shared" si="1"/>
        <v>0.83330000000000004</v>
      </c>
      <c r="U18" s="32">
        <v>41.441082606214543</v>
      </c>
      <c r="V18" s="129">
        <f t="shared" si="2"/>
        <v>0.92589999999999995</v>
      </c>
      <c r="W18" s="32">
        <v>15.574580126283099</v>
      </c>
      <c r="X18" s="129">
        <f t="shared" si="3"/>
        <v>0.1666</v>
      </c>
      <c r="Y18" s="32">
        <v>12.911405664405907</v>
      </c>
      <c r="Z18" s="129">
        <f t="shared" si="4"/>
        <v>0.46289999999999998</v>
      </c>
      <c r="AA18" s="32">
        <v>-19.149430629793201</v>
      </c>
      <c r="AB18" s="129">
        <f t="shared" si="5"/>
        <v>0.98150000000000004</v>
      </c>
      <c r="AC18" s="42">
        <v>100100</v>
      </c>
      <c r="AD18" s="129">
        <f t="shared" si="6"/>
        <v>0.68520000000000003</v>
      </c>
      <c r="AE18" s="32">
        <v>21.353894406691062</v>
      </c>
      <c r="AF18" s="129">
        <f t="shared" si="7"/>
        <v>0.51849999999999996</v>
      </c>
      <c r="AG18" s="139">
        <f t="shared" si="8"/>
        <v>5.0552999999999999</v>
      </c>
      <c r="AH18" s="126">
        <f t="shared" si="9"/>
        <v>0.72219999999999995</v>
      </c>
      <c r="AI18" s="270" t="s">
        <v>1377</v>
      </c>
      <c r="AJ18" s="273">
        <v>16</v>
      </c>
    </row>
    <row r="19" spans="2:43" x14ac:dyDescent="0.25">
      <c r="B19" s="185" t="s">
        <v>1664</v>
      </c>
      <c r="C19" s="37" t="s">
        <v>1331</v>
      </c>
      <c r="D19" s="37" t="s">
        <v>375</v>
      </c>
      <c r="E19" s="12">
        <v>5</v>
      </c>
      <c r="F19" s="37" t="s">
        <v>376</v>
      </c>
      <c r="G19" s="37" t="s">
        <v>340</v>
      </c>
      <c r="H19" s="37" t="s">
        <v>1268</v>
      </c>
      <c r="I19" s="37">
        <v>540224</v>
      </c>
      <c r="J19" s="37" t="s">
        <v>1302</v>
      </c>
      <c r="K19" s="37" t="s">
        <v>1302</v>
      </c>
      <c r="L19" s="71">
        <v>446.99637233015062</v>
      </c>
      <c r="M19" s="80">
        <v>4774</v>
      </c>
      <c r="N19" s="140">
        <v>10.680176161416211</v>
      </c>
      <c r="O19" s="104">
        <v>1770</v>
      </c>
      <c r="P19" s="62">
        <v>2.6971751412429379</v>
      </c>
      <c r="Q19" s="32">
        <v>11.468926553672317</v>
      </c>
      <c r="R19" s="129">
        <f t="shared" si="0"/>
        <v>0.25919999999999999</v>
      </c>
      <c r="S19" s="32">
        <v>30.559646539027984</v>
      </c>
      <c r="T19" s="129">
        <f t="shared" si="1"/>
        <v>0.70369999999999999</v>
      </c>
      <c r="U19" s="32">
        <v>37.431922915793884</v>
      </c>
      <c r="V19" s="129">
        <f t="shared" si="2"/>
        <v>0.3518</v>
      </c>
      <c r="W19" s="32">
        <v>25.97402597402597</v>
      </c>
      <c r="X19" s="129">
        <f t="shared" si="3"/>
        <v>0.81479999999999997</v>
      </c>
      <c r="Y19" s="32">
        <v>16.194665933461643</v>
      </c>
      <c r="Z19" s="129">
        <f t="shared" si="4"/>
        <v>0.66659999999999997</v>
      </c>
      <c r="AA19" s="32">
        <v>-20.8852005532503</v>
      </c>
      <c r="AB19" s="129">
        <f t="shared" si="5"/>
        <v>1</v>
      </c>
      <c r="AC19" s="42">
        <v>97100</v>
      </c>
      <c r="AD19" s="129">
        <f t="shared" si="6"/>
        <v>0.74080000000000001</v>
      </c>
      <c r="AE19" s="32">
        <v>20.911127707244212</v>
      </c>
      <c r="AF19" s="129">
        <f t="shared" si="7"/>
        <v>0.48139999999999999</v>
      </c>
      <c r="AG19" s="139">
        <f t="shared" si="8"/>
        <v>5.0183</v>
      </c>
      <c r="AH19" s="126">
        <f t="shared" si="9"/>
        <v>0.70369999999999999</v>
      </c>
      <c r="AI19" s="270" t="s">
        <v>1377</v>
      </c>
      <c r="AJ19" s="273">
        <v>17</v>
      </c>
    </row>
    <row r="20" spans="2:43" x14ac:dyDescent="0.25">
      <c r="B20" s="185" t="s">
        <v>1649</v>
      </c>
      <c r="C20" s="37" t="s">
        <v>1331</v>
      </c>
      <c r="D20" s="37" t="s">
        <v>370</v>
      </c>
      <c r="E20" s="12">
        <v>1</v>
      </c>
      <c r="F20" s="37" t="s">
        <v>371</v>
      </c>
      <c r="G20" s="37" t="s">
        <v>340</v>
      </c>
      <c r="H20" s="37" t="s">
        <v>1202</v>
      </c>
      <c r="I20" s="37">
        <v>540124</v>
      </c>
      <c r="J20" s="37" t="s">
        <v>1302</v>
      </c>
      <c r="K20" s="37" t="s">
        <v>1302</v>
      </c>
      <c r="L20" s="71">
        <v>406.90555336004843</v>
      </c>
      <c r="M20" s="80">
        <v>42647</v>
      </c>
      <c r="N20" s="140">
        <v>104.87598099070722</v>
      </c>
      <c r="O20" s="104">
        <v>17468</v>
      </c>
      <c r="P20" s="62">
        <v>2.4027936798717655</v>
      </c>
      <c r="Q20" s="32">
        <v>18.811541103732541</v>
      </c>
      <c r="R20" s="129">
        <f t="shared" si="0"/>
        <v>0.75919999999999999</v>
      </c>
      <c r="S20" s="32">
        <v>26.03661820140011</v>
      </c>
      <c r="T20" s="129">
        <f t="shared" si="1"/>
        <v>0.46289999999999998</v>
      </c>
      <c r="U20" s="32">
        <v>39.451778554177316</v>
      </c>
      <c r="V20" s="129">
        <f t="shared" si="2"/>
        <v>0.75919999999999999</v>
      </c>
      <c r="W20" s="32">
        <v>23.58463861105869</v>
      </c>
      <c r="X20" s="129">
        <f t="shared" si="3"/>
        <v>0.70369999999999999</v>
      </c>
      <c r="Y20" s="32">
        <v>15.583552172323239</v>
      </c>
      <c r="Z20" s="129">
        <f t="shared" si="4"/>
        <v>0.62960000000000005</v>
      </c>
      <c r="AA20" s="32">
        <v>-2.4833530967800801</v>
      </c>
      <c r="AB20" s="129">
        <f t="shared" si="5"/>
        <v>0.25929999999999997</v>
      </c>
      <c r="AC20" s="42">
        <v>104100</v>
      </c>
      <c r="AD20" s="129">
        <f t="shared" si="6"/>
        <v>0.6482</v>
      </c>
      <c r="AE20" s="32">
        <v>26.205257541953632</v>
      </c>
      <c r="AF20" s="129">
        <f t="shared" si="7"/>
        <v>0.74070000000000003</v>
      </c>
      <c r="AG20" s="139">
        <f t="shared" si="8"/>
        <v>4.9627999999999997</v>
      </c>
      <c r="AH20" s="126">
        <f t="shared" si="9"/>
        <v>0.68510000000000004</v>
      </c>
      <c r="AI20" s="270" t="s">
        <v>1377</v>
      </c>
      <c r="AJ20" s="273">
        <v>18</v>
      </c>
    </row>
    <row r="21" spans="2:43" x14ac:dyDescent="0.25">
      <c r="B21" s="185" t="s">
        <v>1631</v>
      </c>
      <c r="C21" s="37" t="s">
        <v>1331</v>
      </c>
      <c r="D21" s="37" t="s">
        <v>365</v>
      </c>
      <c r="E21" s="12">
        <v>4</v>
      </c>
      <c r="F21" s="37" t="s">
        <v>366</v>
      </c>
      <c r="G21" s="37" t="s">
        <v>340</v>
      </c>
      <c r="H21" s="37" t="s">
        <v>1154</v>
      </c>
      <c r="I21" s="37">
        <v>540026</v>
      </c>
      <c r="J21" s="37" t="s">
        <v>1302</v>
      </c>
      <c r="K21" s="37" t="s">
        <v>1302</v>
      </c>
      <c r="L21" s="71">
        <v>645.80234122743434</v>
      </c>
      <c r="M21" s="80">
        <v>24213</v>
      </c>
      <c r="N21" s="140">
        <v>37.492895974920025</v>
      </c>
      <c r="O21" s="104">
        <v>8861</v>
      </c>
      <c r="P21" s="62">
        <v>2.611894819997743</v>
      </c>
      <c r="Q21" s="32">
        <v>18.398462697361982</v>
      </c>
      <c r="R21" s="129">
        <f t="shared" si="0"/>
        <v>0.72219999999999995</v>
      </c>
      <c r="S21" s="32">
        <v>25.680913368394968</v>
      </c>
      <c r="T21" s="129">
        <f t="shared" si="1"/>
        <v>0.44440000000000002</v>
      </c>
      <c r="U21" s="32">
        <v>37.071621690948575</v>
      </c>
      <c r="V21" s="129">
        <f t="shared" si="2"/>
        <v>0.25919999999999999</v>
      </c>
      <c r="W21" s="32">
        <v>26.418131766110541</v>
      </c>
      <c r="X21" s="129">
        <f t="shared" si="3"/>
        <v>0.83330000000000004</v>
      </c>
      <c r="Y21" s="32">
        <v>16.414426105088094</v>
      </c>
      <c r="Z21" s="129">
        <f t="shared" si="4"/>
        <v>0.72219999999999995</v>
      </c>
      <c r="AA21" s="32">
        <v>-17.437625514823502</v>
      </c>
      <c r="AB21" s="129">
        <f t="shared" si="5"/>
        <v>0.90749999999999997</v>
      </c>
      <c r="AC21" s="42">
        <v>95700</v>
      </c>
      <c r="AD21" s="129">
        <f t="shared" si="6"/>
        <v>0.77780000000000005</v>
      </c>
      <c r="AE21" s="32">
        <v>17.299349240780913</v>
      </c>
      <c r="AF21" s="129">
        <f t="shared" si="7"/>
        <v>0.2777</v>
      </c>
      <c r="AG21" s="139">
        <f t="shared" si="8"/>
        <v>4.9443000000000001</v>
      </c>
      <c r="AH21" s="126">
        <f t="shared" si="9"/>
        <v>0.66659999999999997</v>
      </c>
      <c r="AI21" s="270" t="s">
        <v>1377</v>
      </c>
      <c r="AJ21" s="273">
        <v>19</v>
      </c>
    </row>
    <row r="22" spans="2:43" x14ac:dyDescent="0.25">
      <c r="B22" s="185" t="s">
        <v>1662</v>
      </c>
      <c r="C22" s="37" t="s">
        <v>1331</v>
      </c>
      <c r="D22" s="37" t="s">
        <v>405</v>
      </c>
      <c r="E22" s="12">
        <v>1</v>
      </c>
      <c r="F22" s="37" t="s">
        <v>406</v>
      </c>
      <c r="G22" s="37" t="s">
        <v>340</v>
      </c>
      <c r="H22" s="37" t="s">
        <v>1232</v>
      </c>
      <c r="I22" s="37">
        <v>540169</v>
      </c>
      <c r="J22" s="37" t="s">
        <v>1302</v>
      </c>
      <c r="K22" s="37" t="s">
        <v>1302</v>
      </c>
      <c r="L22" s="71">
        <v>596.98010400090504</v>
      </c>
      <c r="M22" s="80">
        <v>54241</v>
      </c>
      <c r="N22" s="140">
        <v>90.85897442223262</v>
      </c>
      <c r="O22" s="104">
        <v>21439</v>
      </c>
      <c r="P22" s="62">
        <v>2.4322496385092589</v>
      </c>
      <c r="Q22" s="32">
        <v>21.288306357572647</v>
      </c>
      <c r="R22" s="129">
        <f t="shared" si="0"/>
        <v>0.8518</v>
      </c>
      <c r="S22" s="32">
        <v>28.156401667919884</v>
      </c>
      <c r="T22" s="129">
        <f t="shared" si="1"/>
        <v>0.61109999999999998</v>
      </c>
      <c r="U22" s="32">
        <v>37.480872402794937</v>
      </c>
      <c r="V22" s="129">
        <f t="shared" si="2"/>
        <v>0.37030000000000002</v>
      </c>
      <c r="W22" s="32">
        <v>24.701812065142594</v>
      </c>
      <c r="X22" s="129">
        <f t="shared" si="3"/>
        <v>0.72219999999999995</v>
      </c>
      <c r="Y22" s="32">
        <v>13.810227156972598</v>
      </c>
      <c r="Z22" s="129">
        <f t="shared" si="4"/>
        <v>0.53700000000000003</v>
      </c>
      <c r="AA22" s="32">
        <v>-6.2756900851319974</v>
      </c>
      <c r="AB22" s="129">
        <f t="shared" si="5"/>
        <v>0.53710000000000002</v>
      </c>
      <c r="AC22" s="42">
        <v>112300</v>
      </c>
      <c r="AD22" s="129">
        <f t="shared" si="6"/>
        <v>0.53710000000000002</v>
      </c>
      <c r="AE22" s="32">
        <v>23.293058709049628</v>
      </c>
      <c r="AF22" s="129">
        <f t="shared" si="7"/>
        <v>0.62960000000000005</v>
      </c>
      <c r="AG22" s="139">
        <f t="shared" si="8"/>
        <v>4.7961999999999998</v>
      </c>
      <c r="AH22" s="126">
        <f t="shared" si="9"/>
        <v>0.64810000000000001</v>
      </c>
      <c r="AI22" s="270" t="s">
        <v>1377</v>
      </c>
      <c r="AJ22" s="273">
        <v>20</v>
      </c>
      <c r="AQ22" s="410" t="s">
        <v>1698</v>
      </c>
    </row>
    <row r="23" spans="2:43" x14ac:dyDescent="0.25">
      <c r="B23" s="185" t="s">
        <v>1657</v>
      </c>
      <c r="C23" s="37" t="s">
        <v>1331</v>
      </c>
      <c r="D23" s="37" t="s">
        <v>625</v>
      </c>
      <c r="E23" s="12">
        <v>8</v>
      </c>
      <c r="F23" s="37" t="s">
        <v>626</v>
      </c>
      <c r="G23" s="37" t="s">
        <v>340</v>
      </c>
      <c r="H23" s="37" t="s">
        <v>1223</v>
      </c>
      <c r="I23" s="37">
        <v>540153</v>
      </c>
      <c r="J23" s="37" t="s">
        <v>1302</v>
      </c>
      <c r="K23" s="37" t="s">
        <v>1302</v>
      </c>
      <c r="L23" s="71">
        <v>697.32837471438722</v>
      </c>
      <c r="M23" s="80">
        <v>5847</v>
      </c>
      <c r="N23" s="140">
        <v>8.3848588584894781</v>
      </c>
      <c r="O23" s="104">
        <v>2189</v>
      </c>
      <c r="P23" s="62">
        <v>2.6610324349017818</v>
      </c>
      <c r="Q23" s="32">
        <v>13.5678391959799</v>
      </c>
      <c r="R23" s="129">
        <f t="shared" si="0"/>
        <v>0.37030000000000002</v>
      </c>
      <c r="S23" s="32">
        <v>27.802981205443938</v>
      </c>
      <c r="T23" s="129">
        <f t="shared" si="1"/>
        <v>0.59250000000000003</v>
      </c>
      <c r="U23" s="32">
        <v>42.055755088079358</v>
      </c>
      <c r="V23" s="129">
        <f t="shared" si="2"/>
        <v>0.98140000000000005</v>
      </c>
      <c r="W23" s="32">
        <v>17.564563023772877</v>
      </c>
      <c r="X23" s="129">
        <f t="shared" si="3"/>
        <v>0.37030000000000002</v>
      </c>
      <c r="Y23" s="32">
        <v>17.351388570117052</v>
      </c>
      <c r="Z23" s="129">
        <f t="shared" si="4"/>
        <v>0.79620000000000002</v>
      </c>
      <c r="AA23" s="32">
        <v>-19.013478634929701</v>
      </c>
      <c r="AB23" s="129">
        <f t="shared" si="5"/>
        <v>0.96299999999999997</v>
      </c>
      <c r="AC23" s="42">
        <v>135600</v>
      </c>
      <c r="AD23" s="129">
        <f t="shared" si="6"/>
        <v>0.22230000000000005</v>
      </c>
      <c r="AE23" s="32">
        <v>20.317725752508363</v>
      </c>
      <c r="AF23" s="129">
        <f t="shared" si="7"/>
        <v>0.46289999999999998</v>
      </c>
      <c r="AG23" s="139">
        <f t="shared" si="8"/>
        <v>4.7589000000000006</v>
      </c>
      <c r="AH23" s="126">
        <f t="shared" si="9"/>
        <v>0.62960000000000005</v>
      </c>
      <c r="AI23" s="270" t="s">
        <v>1377</v>
      </c>
      <c r="AJ23" s="273">
        <v>21</v>
      </c>
    </row>
    <row r="24" spans="2:43" ht="15.75" thickBot="1" x14ac:dyDescent="0.3">
      <c r="B24" s="294" t="s">
        <v>1632</v>
      </c>
      <c r="C24" s="295" t="s">
        <v>1331</v>
      </c>
      <c r="D24" s="295" t="s">
        <v>653</v>
      </c>
      <c r="E24" s="296">
        <v>7</v>
      </c>
      <c r="F24" s="295" t="s">
        <v>654</v>
      </c>
      <c r="G24" s="295" t="s">
        <v>340</v>
      </c>
      <c r="H24" s="295" t="s">
        <v>1157</v>
      </c>
      <c r="I24" s="295">
        <v>540035</v>
      </c>
      <c r="J24" s="295" t="s">
        <v>1302</v>
      </c>
      <c r="K24" s="295" t="s">
        <v>1302</v>
      </c>
      <c r="L24" s="297">
        <v>337.97915340146409</v>
      </c>
      <c r="M24" s="298">
        <v>6137</v>
      </c>
      <c r="N24" s="299">
        <v>18.157924647826565</v>
      </c>
      <c r="O24" s="300">
        <v>1666</v>
      </c>
      <c r="P24" s="301">
        <v>2.8775510204081631</v>
      </c>
      <c r="Q24" s="302">
        <v>10.204081632653061</v>
      </c>
      <c r="R24" s="303">
        <f t="shared" si="0"/>
        <v>0.14810000000000001</v>
      </c>
      <c r="S24" s="302">
        <v>32.573289902280131</v>
      </c>
      <c r="T24" s="303">
        <f t="shared" si="1"/>
        <v>0.81479999999999997</v>
      </c>
      <c r="U24" s="302">
        <v>30.161316604204007</v>
      </c>
      <c r="V24" s="303">
        <f t="shared" si="2"/>
        <v>0</v>
      </c>
      <c r="W24" s="302">
        <v>16.646848989298455</v>
      </c>
      <c r="X24" s="303">
        <f t="shared" si="3"/>
        <v>0.2777</v>
      </c>
      <c r="Y24" s="302">
        <v>16.757000903342366</v>
      </c>
      <c r="Z24" s="303">
        <f t="shared" si="4"/>
        <v>0.75919999999999999</v>
      </c>
      <c r="AA24" s="302">
        <v>-12.834071745033601</v>
      </c>
      <c r="AB24" s="303">
        <f t="shared" si="5"/>
        <v>0.83340000000000003</v>
      </c>
      <c r="AC24" s="304">
        <v>82000</v>
      </c>
      <c r="AD24" s="303">
        <f t="shared" si="6"/>
        <v>0.92600000000000005</v>
      </c>
      <c r="AE24" s="302">
        <v>29.656862745098039</v>
      </c>
      <c r="AF24" s="303">
        <f t="shared" si="7"/>
        <v>0.8518</v>
      </c>
      <c r="AG24" s="198">
        <f t="shared" si="8"/>
        <v>4.6109999999999998</v>
      </c>
      <c r="AH24" s="309">
        <f t="shared" si="9"/>
        <v>0.61109999999999998</v>
      </c>
      <c r="AI24" s="310" t="s">
        <v>1377</v>
      </c>
      <c r="AJ24" s="262">
        <v>22</v>
      </c>
    </row>
    <row r="25" spans="2:43" s="111" customFormat="1" x14ac:dyDescent="0.25">
      <c r="B25" s="283" t="s">
        <v>1669</v>
      </c>
      <c r="C25" s="284" t="s">
        <v>1331</v>
      </c>
      <c r="D25" s="284" t="s">
        <v>630</v>
      </c>
      <c r="E25" s="285">
        <v>5</v>
      </c>
      <c r="F25" s="284" t="s">
        <v>631</v>
      </c>
      <c r="G25" s="284" t="s">
        <v>340</v>
      </c>
      <c r="H25" s="284" t="s">
        <v>1277</v>
      </c>
      <c r="I25" s="284">
        <v>540277</v>
      </c>
      <c r="J25" s="284" t="s">
        <v>1302</v>
      </c>
      <c r="K25" s="284" t="s">
        <v>1302</v>
      </c>
      <c r="L25" s="286">
        <v>259.18749926599878</v>
      </c>
      <c r="M25" s="287">
        <v>5278</v>
      </c>
      <c r="N25" s="288">
        <v>20.363636421304786</v>
      </c>
      <c r="O25" s="289">
        <v>1688</v>
      </c>
      <c r="P25" s="290">
        <v>3.0888625592417061</v>
      </c>
      <c r="Q25" s="291">
        <v>11.452849999236985</v>
      </c>
      <c r="R25" s="292">
        <f t="shared" si="0"/>
        <v>0.2407</v>
      </c>
      <c r="S25" s="291">
        <v>30.695494707530891</v>
      </c>
      <c r="T25" s="292">
        <f t="shared" si="1"/>
        <v>0.72219999999999995</v>
      </c>
      <c r="U25" s="291">
        <v>38.349880672911745</v>
      </c>
      <c r="V25" s="292">
        <f t="shared" si="2"/>
        <v>0.61109999999999998</v>
      </c>
      <c r="W25" s="291">
        <v>19.961028016694854</v>
      </c>
      <c r="X25" s="292">
        <f t="shared" si="3"/>
        <v>0.51849999999999996</v>
      </c>
      <c r="Y25" s="291">
        <v>9.9737216239908353</v>
      </c>
      <c r="Z25" s="292">
        <f t="shared" si="4"/>
        <v>0.22220000000000001</v>
      </c>
      <c r="AA25" s="291">
        <v>-12.758679664785401</v>
      </c>
      <c r="AB25" s="292">
        <f t="shared" si="5"/>
        <v>0.81489999999999996</v>
      </c>
      <c r="AC25" s="293">
        <v>96000</v>
      </c>
      <c r="AD25" s="292">
        <f t="shared" si="6"/>
        <v>0.75929999999999997</v>
      </c>
      <c r="AE25" s="291">
        <v>21.391369047619047</v>
      </c>
      <c r="AF25" s="292">
        <f t="shared" si="7"/>
        <v>0.53700000000000003</v>
      </c>
      <c r="AG25" s="182">
        <f t="shared" si="8"/>
        <v>4.4259000000000004</v>
      </c>
      <c r="AH25" s="311">
        <f t="shared" si="9"/>
        <v>0.59250000000000003</v>
      </c>
      <c r="AI25" s="312" t="s">
        <v>1379</v>
      </c>
      <c r="AJ25" s="232">
        <v>23</v>
      </c>
      <c r="AK25"/>
      <c r="AL25"/>
      <c r="AM25"/>
    </row>
    <row r="26" spans="2:43" s="111" customFormat="1" x14ac:dyDescent="0.25">
      <c r="B26" s="185" t="s">
        <v>1655</v>
      </c>
      <c r="C26" s="37" t="s">
        <v>1331</v>
      </c>
      <c r="D26" s="37" t="s">
        <v>960</v>
      </c>
      <c r="E26" s="12">
        <v>4</v>
      </c>
      <c r="F26" s="37" t="s">
        <v>961</v>
      </c>
      <c r="G26" s="37" t="s">
        <v>340</v>
      </c>
      <c r="H26" s="37" t="s">
        <v>1217</v>
      </c>
      <c r="I26" s="37">
        <v>540146</v>
      </c>
      <c r="J26" s="37" t="s">
        <v>1302</v>
      </c>
      <c r="K26" s="37" t="s">
        <v>1302</v>
      </c>
      <c r="L26" s="71">
        <v>647.69418678560328</v>
      </c>
      <c r="M26" s="80">
        <v>18699</v>
      </c>
      <c r="N26" s="140">
        <v>28.870106265427477</v>
      </c>
      <c r="O26" s="104">
        <v>7149</v>
      </c>
      <c r="P26" s="62">
        <v>2.6142117778710308</v>
      </c>
      <c r="Q26" s="32">
        <v>16.645684711148412</v>
      </c>
      <c r="R26" s="129">
        <f t="shared" si="0"/>
        <v>0.62960000000000005</v>
      </c>
      <c r="S26" s="32">
        <v>26.135236962125717</v>
      </c>
      <c r="T26" s="129">
        <f t="shared" si="1"/>
        <v>0.48139999999999999</v>
      </c>
      <c r="U26" s="32">
        <v>37.167762981977646</v>
      </c>
      <c r="V26" s="129">
        <f t="shared" si="2"/>
        <v>0.29620000000000002</v>
      </c>
      <c r="W26" s="32">
        <v>22.301888811600406</v>
      </c>
      <c r="X26" s="129">
        <f t="shared" si="3"/>
        <v>0.66659999999999997</v>
      </c>
      <c r="Y26" s="32">
        <v>11.63402513884829</v>
      </c>
      <c r="Z26" s="129">
        <f t="shared" si="4"/>
        <v>0.31480000000000002</v>
      </c>
      <c r="AA26" s="32">
        <v>-5.3226589034449301</v>
      </c>
      <c r="AB26" s="129">
        <f t="shared" si="5"/>
        <v>0.46299999999999997</v>
      </c>
      <c r="AC26" s="42">
        <v>93700</v>
      </c>
      <c r="AD26" s="129">
        <f t="shared" si="6"/>
        <v>0.79630000000000001</v>
      </c>
      <c r="AE26" s="32">
        <v>25.586684585960924</v>
      </c>
      <c r="AF26" s="129">
        <f t="shared" si="7"/>
        <v>0.72219999999999995</v>
      </c>
      <c r="AG26" s="139">
        <f t="shared" si="8"/>
        <v>4.3700999999999999</v>
      </c>
      <c r="AH26" s="127">
        <f t="shared" si="9"/>
        <v>0.57399999999999995</v>
      </c>
      <c r="AI26" s="274" t="s">
        <v>1379</v>
      </c>
      <c r="AJ26" s="273">
        <v>24</v>
      </c>
      <c r="AK26"/>
      <c r="AL26"/>
      <c r="AM26"/>
    </row>
    <row r="27" spans="2:43" s="111" customFormat="1" x14ac:dyDescent="0.25">
      <c r="B27" s="185" t="s">
        <v>1653</v>
      </c>
      <c r="C27" s="37" t="s">
        <v>1331</v>
      </c>
      <c r="D27" s="37" t="s">
        <v>904</v>
      </c>
      <c r="E27" s="12">
        <v>1</v>
      </c>
      <c r="F27" s="37" t="s">
        <v>353</v>
      </c>
      <c r="G27" s="37" t="s">
        <v>340</v>
      </c>
      <c r="H27" s="37" t="s">
        <v>1280</v>
      </c>
      <c r="I27" s="37">
        <v>540278</v>
      </c>
      <c r="J27" s="37" t="s">
        <v>1302</v>
      </c>
      <c r="K27" s="37" t="s">
        <v>1302</v>
      </c>
      <c r="L27" s="71">
        <v>472.04209895633022</v>
      </c>
      <c r="M27" s="80">
        <v>11081</v>
      </c>
      <c r="N27" s="140">
        <v>23.47460115210006</v>
      </c>
      <c r="O27" s="104">
        <v>3894</v>
      </c>
      <c r="P27" s="62">
        <v>2.8315356959424758</v>
      </c>
      <c r="Q27" s="32">
        <v>12.723579227864207</v>
      </c>
      <c r="R27" s="129">
        <f t="shared" si="0"/>
        <v>0.31480000000000002</v>
      </c>
      <c r="S27" s="32">
        <v>31.147266957264684</v>
      </c>
      <c r="T27" s="129">
        <f t="shared" si="1"/>
        <v>0.77769999999999995</v>
      </c>
      <c r="U27" s="32">
        <v>40.70222796115447</v>
      </c>
      <c r="V27" s="129">
        <f t="shared" si="2"/>
        <v>0.87029999999999996</v>
      </c>
      <c r="W27" s="32">
        <v>21.69347643758028</v>
      </c>
      <c r="X27" s="129">
        <f t="shared" si="3"/>
        <v>0.61109999999999998</v>
      </c>
      <c r="Y27" s="32">
        <v>11.836949036707402</v>
      </c>
      <c r="Z27" s="129">
        <f t="shared" si="4"/>
        <v>0.3518</v>
      </c>
      <c r="AA27" s="32">
        <v>-5.9529806884970604</v>
      </c>
      <c r="AB27" s="129">
        <f t="shared" si="5"/>
        <v>0.51859999999999995</v>
      </c>
      <c r="AC27" s="42">
        <v>123300</v>
      </c>
      <c r="AD27" s="129">
        <f t="shared" si="6"/>
        <v>0.40749999999999997</v>
      </c>
      <c r="AE27" s="32">
        <v>21.128515485938056</v>
      </c>
      <c r="AF27" s="129">
        <f t="shared" si="7"/>
        <v>0.5</v>
      </c>
      <c r="AG27" s="139">
        <f t="shared" si="8"/>
        <v>4.3517999999999999</v>
      </c>
      <c r="AH27" s="127">
        <f t="shared" si="9"/>
        <v>0.55549999999999999</v>
      </c>
      <c r="AI27" s="274" t="s">
        <v>1379</v>
      </c>
      <c r="AJ27" s="273">
        <v>25</v>
      </c>
      <c r="AK27"/>
      <c r="AL27"/>
      <c r="AM27"/>
    </row>
    <row r="28" spans="2:43" x14ac:dyDescent="0.25">
      <c r="B28" s="185" t="s">
        <v>1647</v>
      </c>
      <c r="C28" s="37" t="s">
        <v>1331</v>
      </c>
      <c r="D28" s="37" t="s">
        <v>692</v>
      </c>
      <c r="E28" s="12">
        <v>2</v>
      </c>
      <c r="F28" s="37" t="s">
        <v>693</v>
      </c>
      <c r="G28" s="37" t="s">
        <v>340</v>
      </c>
      <c r="H28" s="37" t="s">
        <v>1196</v>
      </c>
      <c r="I28" s="37">
        <v>540112</v>
      </c>
      <c r="J28" s="37" t="s">
        <v>1302</v>
      </c>
      <c r="K28" s="37" t="s">
        <v>1302</v>
      </c>
      <c r="L28" s="71">
        <v>438.29951907757561</v>
      </c>
      <c r="M28" s="80">
        <v>18316</v>
      </c>
      <c r="N28" s="140">
        <v>41.788775033445134</v>
      </c>
      <c r="O28" s="104">
        <v>6944</v>
      </c>
      <c r="P28" s="62">
        <v>2.5427707373271891</v>
      </c>
      <c r="Q28" s="32">
        <v>15.192972350230416</v>
      </c>
      <c r="R28" s="129">
        <f t="shared" si="0"/>
        <v>0.5</v>
      </c>
      <c r="S28" s="32">
        <v>27.105366235801021</v>
      </c>
      <c r="T28" s="129">
        <f t="shared" si="1"/>
        <v>0.55549999999999999</v>
      </c>
      <c r="U28" s="32">
        <v>35.433500764359032</v>
      </c>
      <c r="V28" s="129">
        <f t="shared" si="2"/>
        <v>0.14810000000000001</v>
      </c>
      <c r="W28" s="32">
        <v>18.754239204160072</v>
      </c>
      <c r="X28" s="129">
        <f t="shared" si="3"/>
        <v>0.46289999999999998</v>
      </c>
      <c r="Y28" s="32">
        <v>14.183338309943267</v>
      </c>
      <c r="Z28" s="129">
        <f t="shared" si="4"/>
        <v>0.57399999999999995</v>
      </c>
      <c r="AA28" s="32">
        <v>-6.4704686388126458</v>
      </c>
      <c r="AB28" s="129">
        <f t="shared" si="5"/>
        <v>0.55559999999999998</v>
      </c>
      <c r="AC28" s="42">
        <v>108700</v>
      </c>
      <c r="AD28" s="129">
        <f t="shared" si="6"/>
        <v>0.55559999999999998</v>
      </c>
      <c r="AE28" s="32">
        <v>31.579566854990581</v>
      </c>
      <c r="AF28" s="129">
        <f t="shared" si="7"/>
        <v>0.90739999999999998</v>
      </c>
      <c r="AG28" s="139">
        <f t="shared" si="8"/>
        <v>4.2591000000000001</v>
      </c>
      <c r="AH28" s="127">
        <f t="shared" si="9"/>
        <v>0.53700000000000003</v>
      </c>
      <c r="AI28" s="274" t="s">
        <v>1379</v>
      </c>
      <c r="AJ28" s="273">
        <v>26</v>
      </c>
    </row>
    <row r="29" spans="2:43" x14ac:dyDescent="0.25">
      <c r="B29" s="185" t="s">
        <v>1663</v>
      </c>
      <c r="C29" s="37" t="s">
        <v>1331</v>
      </c>
      <c r="D29" s="37" t="s">
        <v>443</v>
      </c>
      <c r="E29" s="12">
        <v>7</v>
      </c>
      <c r="F29" s="37" t="s">
        <v>444</v>
      </c>
      <c r="G29" s="37" t="s">
        <v>340</v>
      </c>
      <c r="H29" s="37" t="s">
        <v>1235</v>
      </c>
      <c r="I29" s="37">
        <v>540175</v>
      </c>
      <c r="J29" s="37" t="s">
        <v>1302</v>
      </c>
      <c r="K29" s="37" t="s">
        <v>1302</v>
      </c>
      <c r="L29" s="71">
        <v>1033.117499055533</v>
      </c>
      <c r="M29" s="80">
        <v>18839</v>
      </c>
      <c r="N29" s="140">
        <v>18.235099122048023</v>
      </c>
      <c r="O29" s="104">
        <v>6682</v>
      </c>
      <c r="P29" s="62">
        <v>2.5805148159233764</v>
      </c>
      <c r="Q29" s="32">
        <v>15.294821909607903</v>
      </c>
      <c r="R29" s="129">
        <f t="shared" si="0"/>
        <v>0.51849999999999996</v>
      </c>
      <c r="S29" s="32">
        <v>27.48672974844219</v>
      </c>
      <c r="T29" s="129">
        <f t="shared" si="1"/>
        <v>0.57399999999999995</v>
      </c>
      <c r="U29" s="32">
        <v>38.61669940018048</v>
      </c>
      <c r="V29" s="129">
        <f t="shared" si="2"/>
        <v>0.64810000000000001</v>
      </c>
      <c r="W29" s="32">
        <v>17.264768972114325</v>
      </c>
      <c r="X29" s="129">
        <f t="shared" si="3"/>
        <v>0.33329999999999999</v>
      </c>
      <c r="Y29" s="32">
        <v>11.832034751430738</v>
      </c>
      <c r="Z29" s="129">
        <f t="shared" si="4"/>
        <v>0.33329999999999999</v>
      </c>
      <c r="AA29" s="32">
        <v>-4.4295302013422804</v>
      </c>
      <c r="AB29" s="129">
        <f t="shared" si="5"/>
        <v>0.38890000000000002</v>
      </c>
      <c r="AC29" s="42">
        <v>116100</v>
      </c>
      <c r="AD29" s="129">
        <f t="shared" si="6"/>
        <v>0.51859999999999995</v>
      </c>
      <c r="AE29" s="32">
        <v>23.427161601435461</v>
      </c>
      <c r="AF29" s="129">
        <f t="shared" si="7"/>
        <v>0.64810000000000001</v>
      </c>
      <c r="AG29" s="139">
        <f t="shared" si="8"/>
        <v>3.9627999999999997</v>
      </c>
      <c r="AH29" s="127">
        <f t="shared" si="9"/>
        <v>0.51849999999999996</v>
      </c>
      <c r="AI29" s="274" t="s">
        <v>1379</v>
      </c>
      <c r="AJ29" s="273">
        <v>27</v>
      </c>
    </row>
    <row r="30" spans="2:43" x14ac:dyDescent="0.25">
      <c r="B30" s="185" t="s">
        <v>1642</v>
      </c>
      <c r="C30" s="37" t="s">
        <v>1331</v>
      </c>
      <c r="D30" s="37" t="s">
        <v>725</v>
      </c>
      <c r="E30" s="12">
        <v>7</v>
      </c>
      <c r="F30" s="37" t="s">
        <v>726</v>
      </c>
      <c r="G30" s="37" t="s">
        <v>340</v>
      </c>
      <c r="H30" s="37" t="s">
        <v>1184</v>
      </c>
      <c r="I30" s="37">
        <v>540085</v>
      </c>
      <c r="J30" s="37" t="s">
        <v>1302</v>
      </c>
      <c r="K30" s="37" t="s">
        <v>1302</v>
      </c>
      <c r="L30" s="71">
        <v>387.02395768547706</v>
      </c>
      <c r="M30" s="80">
        <v>12491</v>
      </c>
      <c r="N30" s="140">
        <v>32.274487798378274</v>
      </c>
      <c r="O30" s="104">
        <v>4880</v>
      </c>
      <c r="P30" s="62">
        <v>2.4874999999999998</v>
      </c>
      <c r="Q30" s="32">
        <v>19.733606557377048</v>
      </c>
      <c r="R30" s="129">
        <f t="shared" si="0"/>
        <v>0.81479999999999997</v>
      </c>
      <c r="S30" s="32">
        <v>26.895475819032761</v>
      </c>
      <c r="T30" s="129">
        <f t="shared" si="1"/>
        <v>0.51849999999999996</v>
      </c>
      <c r="U30" s="32">
        <v>38.8679849491634</v>
      </c>
      <c r="V30" s="129">
        <f t="shared" si="2"/>
        <v>0.66659999999999997</v>
      </c>
      <c r="W30" s="32">
        <v>17.849798470017276</v>
      </c>
      <c r="X30" s="129">
        <f t="shared" si="3"/>
        <v>0.38879999999999998</v>
      </c>
      <c r="Y30" s="32">
        <v>11.837592654054651</v>
      </c>
      <c r="Z30" s="129">
        <f t="shared" si="4"/>
        <v>0.37030000000000002</v>
      </c>
      <c r="AA30" s="32">
        <v>6.9180798110183099</v>
      </c>
      <c r="AB30" s="129">
        <f t="shared" si="5"/>
        <v>3.7100000000000022E-2</v>
      </c>
      <c r="AC30" s="42">
        <v>119700</v>
      </c>
      <c r="AD30" s="129">
        <f t="shared" si="6"/>
        <v>0.44450000000000001</v>
      </c>
      <c r="AE30" s="32">
        <v>25.432845856446463</v>
      </c>
      <c r="AF30" s="129">
        <f t="shared" si="7"/>
        <v>0.70369999999999999</v>
      </c>
      <c r="AG30" s="139">
        <f t="shared" si="8"/>
        <v>3.9443000000000001</v>
      </c>
      <c r="AH30" s="127">
        <f t="shared" si="9"/>
        <v>0.5</v>
      </c>
      <c r="AI30" s="274" t="s">
        <v>1379</v>
      </c>
      <c r="AJ30" s="273">
        <v>28</v>
      </c>
    </row>
    <row r="31" spans="2:43" s="111" customFormat="1" x14ac:dyDescent="0.25">
      <c r="B31" s="185" t="s">
        <v>1670</v>
      </c>
      <c r="C31" s="37" t="s">
        <v>1331</v>
      </c>
      <c r="D31" s="37" t="s">
        <v>476</v>
      </c>
      <c r="E31" s="12">
        <v>7</v>
      </c>
      <c r="F31" s="37" t="s">
        <v>477</v>
      </c>
      <c r="G31" s="37" t="s">
        <v>340</v>
      </c>
      <c r="H31" s="37" t="s">
        <v>1247</v>
      </c>
      <c r="I31" s="37">
        <v>540198</v>
      </c>
      <c r="J31" s="37" t="s">
        <v>1302</v>
      </c>
      <c r="K31" s="37" t="s">
        <v>1302</v>
      </c>
      <c r="L31" s="71">
        <v>351.68780574883431</v>
      </c>
      <c r="M31" s="80">
        <v>18622</v>
      </c>
      <c r="N31" s="140">
        <v>52.950371595480668</v>
      </c>
      <c r="O31" s="104">
        <v>7515</v>
      </c>
      <c r="P31" s="62">
        <v>2.4537591483699268</v>
      </c>
      <c r="Q31" s="32">
        <v>21.477045908183634</v>
      </c>
      <c r="R31" s="129">
        <f t="shared" si="0"/>
        <v>0.87029999999999996</v>
      </c>
      <c r="S31" s="32">
        <v>23.886799920839106</v>
      </c>
      <c r="T31" s="129">
        <f t="shared" si="1"/>
        <v>0.29620000000000002</v>
      </c>
      <c r="U31" s="32">
        <v>40.430673397057241</v>
      </c>
      <c r="V31" s="129">
        <f t="shared" si="2"/>
        <v>0.81479999999999997</v>
      </c>
      <c r="W31" s="32">
        <v>15.586813664258948</v>
      </c>
      <c r="X31" s="129">
        <f t="shared" si="3"/>
        <v>0.18509999999999999</v>
      </c>
      <c r="Y31" s="32">
        <v>13.90219788577078</v>
      </c>
      <c r="Z31" s="129">
        <f t="shared" si="4"/>
        <v>0.55549999999999999</v>
      </c>
      <c r="AA31" s="32">
        <v>8.0580177276389997E-2</v>
      </c>
      <c r="AB31" s="129">
        <f t="shared" si="5"/>
        <v>0.16669999999999996</v>
      </c>
      <c r="AC31" s="42">
        <v>131400</v>
      </c>
      <c r="AD31" s="129">
        <f t="shared" si="6"/>
        <v>0.25929999999999997</v>
      </c>
      <c r="AE31" s="32">
        <v>26.838898916967509</v>
      </c>
      <c r="AF31" s="129">
        <f t="shared" si="7"/>
        <v>0.75919999999999999</v>
      </c>
      <c r="AG31" s="139">
        <f t="shared" si="8"/>
        <v>3.9070999999999994</v>
      </c>
      <c r="AH31" s="127">
        <f t="shared" si="9"/>
        <v>0.48139999999999999</v>
      </c>
      <c r="AI31" s="274" t="s">
        <v>1379</v>
      </c>
      <c r="AJ31" s="273">
        <v>29</v>
      </c>
      <c r="AK31"/>
      <c r="AL31"/>
      <c r="AM31"/>
    </row>
    <row r="32" spans="2:43" s="111" customFormat="1" x14ac:dyDescent="0.25">
      <c r="B32" s="185" t="s">
        <v>1626</v>
      </c>
      <c r="C32" s="37" t="s">
        <v>1331</v>
      </c>
      <c r="D32" s="37" t="s">
        <v>410</v>
      </c>
      <c r="E32" s="12">
        <v>11</v>
      </c>
      <c r="F32" s="37" t="s">
        <v>411</v>
      </c>
      <c r="G32" s="37" t="s">
        <v>340</v>
      </c>
      <c r="H32" s="37" t="s">
        <v>1139</v>
      </c>
      <c r="I32" s="37">
        <v>540011</v>
      </c>
      <c r="J32" s="37" t="s">
        <v>1302</v>
      </c>
      <c r="K32" s="37" t="s">
        <v>1302</v>
      </c>
      <c r="L32" s="71">
        <v>79.690392721197</v>
      </c>
      <c r="M32" s="80">
        <v>8213</v>
      </c>
      <c r="N32" s="140">
        <v>103.06135682796564</v>
      </c>
      <c r="O32" s="104">
        <v>3560</v>
      </c>
      <c r="P32" s="62">
        <v>2.2707865168539327</v>
      </c>
      <c r="Q32" s="32">
        <v>9.9745667972053127</v>
      </c>
      <c r="R32" s="129">
        <f t="shared" si="0"/>
        <v>0.12959999999999999</v>
      </c>
      <c r="S32" s="32">
        <v>23.892812638761164</v>
      </c>
      <c r="T32" s="129">
        <f t="shared" si="1"/>
        <v>0.31480000000000002</v>
      </c>
      <c r="U32" s="32">
        <v>41.566501996878458</v>
      </c>
      <c r="V32" s="129">
        <f t="shared" si="2"/>
        <v>0.94440000000000002</v>
      </c>
      <c r="W32" s="32">
        <v>19.516268715699443</v>
      </c>
      <c r="X32" s="129">
        <f t="shared" si="3"/>
        <v>0.48139999999999999</v>
      </c>
      <c r="Y32" s="32">
        <v>8.7923396212612914</v>
      </c>
      <c r="Z32" s="129">
        <f t="shared" si="4"/>
        <v>9.2499999999999999E-2</v>
      </c>
      <c r="AA32" s="32">
        <v>-5.67027204195346</v>
      </c>
      <c r="AB32" s="129">
        <f t="shared" si="5"/>
        <v>0.5</v>
      </c>
      <c r="AC32" s="42">
        <v>93500</v>
      </c>
      <c r="AD32" s="129">
        <f t="shared" si="6"/>
        <v>0.81489999999999996</v>
      </c>
      <c r="AE32" s="32">
        <v>21.962264150943398</v>
      </c>
      <c r="AF32" s="129">
        <f t="shared" si="7"/>
        <v>0.57399999999999995</v>
      </c>
      <c r="AG32" s="139">
        <f t="shared" si="8"/>
        <v>3.8515999999999999</v>
      </c>
      <c r="AH32" s="127">
        <f t="shared" si="9"/>
        <v>0.46289999999999998</v>
      </c>
      <c r="AI32" s="274" t="s">
        <v>1379</v>
      </c>
      <c r="AJ32" s="273">
        <v>30</v>
      </c>
      <c r="AK32"/>
      <c r="AL32"/>
      <c r="AM32"/>
    </row>
    <row r="33" spans="2:39" s="111" customFormat="1" x14ac:dyDescent="0.25">
      <c r="B33" s="185" t="s">
        <v>1639</v>
      </c>
      <c r="C33" s="37" t="s">
        <v>1331</v>
      </c>
      <c r="D33" s="37" t="s">
        <v>947</v>
      </c>
      <c r="E33" s="12">
        <v>5</v>
      </c>
      <c r="F33" s="37" t="s">
        <v>948</v>
      </c>
      <c r="G33" s="37" t="s">
        <v>340</v>
      </c>
      <c r="H33" s="37" t="s">
        <v>1175</v>
      </c>
      <c r="I33" s="37">
        <v>540063</v>
      </c>
      <c r="J33" s="37" t="s">
        <v>1302</v>
      </c>
      <c r="K33" s="37" t="s">
        <v>1302</v>
      </c>
      <c r="L33" s="71">
        <v>466.09004721627451</v>
      </c>
      <c r="M33" s="80">
        <v>21045</v>
      </c>
      <c r="N33" s="140">
        <v>45.152219245382696</v>
      </c>
      <c r="O33" s="104">
        <v>8182</v>
      </c>
      <c r="P33" s="62">
        <v>2.5721095086775851</v>
      </c>
      <c r="Q33" s="32">
        <v>14.140796871180642</v>
      </c>
      <c r="R33" s="129">
        <f t="shared" si="0"/>
        <v>0.4259</v>
      </c>
      <c r="S33" s="32">
        <v>29.384051648926889</v>
      </c>
      <c r="T33" s="129">
        <f t="shared" si="1"/>
        <v>0.64810000000000001</v>
      </c>
      <c r="U33" s="32">
        <v>38.327393680209077</v>
      </c>
      <c r="V33" s="129">
        <f t="shared" si="2"/>
        <v>0.57399999999999995</v>
      </c>
      <c r="W33" s="32">
        <v>20.10928961748634</v>
      </c>
      <c r="X33" s="129">
        <f t="shared" si="3"/>
        <v>0.53700000000000003</v>
      </c>
      <c r="Y33" s="32">
        <v>11.194580454758871</v>
      </c>
      <c r="Z33" s="129">
        <f t="shared" si="4"/>
        <v>0.2777</v>
      </c>
      <c r="AA33" s="32">
        <v>-5.5970656160847696</v>
      </c>
      <c r="AB33" s="129">
        <f t="shared" si="5"/>
        <v>0.48150000000000004</v>
      </c>
      <c r="AC33" s="42">
        <v>137800</v>
      </c>
      <c r="AD33" s="129">
        <f t="shared" si="6"/>
        <v>0.1482</v>
      </c>
      <c r="AE33" s="32">
        <v>24.976958525345623</v>
      </c>
      <c r="AF33" s="129">
        <f t="shared" si="7"/>
        <v>0.68510000000000004</v>
      </c>
      <c r="AG33" s="139">
        <f t="shared" si="8"/>
        <v>3.7774999999999999</v>
      </c>
      <c r="AH33" s="127">
        <f t="shared" si="9"/>
        <v>0.44440000000000002</v>
      </c>
      <c r="AI33" s="274" t="s">
        <v>1379</v>
      </c>
      <c r="AJ33" s="273">
        <v>31</v>
      </c>
      <c r="AK33"/>
      <c r="AL33"/>
      <c r="AM33"/>
    </row>
    <row r="34" spans="2:39" s="111" customFormat="1" x14ac:dyDescent="0.25">
      <c r="B34" s="185" t="s">
        <v>1641</v>
      </c>
      <c r="C34" s="37" t="s">
        <v>1331</v>
      </c>
      <c r="D34" s="37" t="s">
        <v>420</v>
      </c>
      <c r="E34" s="12">
        <v>3</v>
      </c>
      <c r="F34" s="37" t="s">
        <v>421</v>
      </c>
      <c r="G34" s="37" t="s">
        <v>340</v>
      </c>
      <c r="H34" s="37" t="s">
        <v>1181</v>
      </c>
      <c r="I34" s="37">
        <v>540070</v>
      </c>
      <c r="J34" s="37" t="s">
        <v>1302</v>
      </c>
      <c r="K34" s="37" t="s">
        <v>1302</v>
      </c>
      <c r="L34" s="71">
        <v>849.76909217958337</v>
      </c>
      <c r="M34" s="80">
        <v>86137</v>
      </c>
      <c r="N34" s="140">
        <v>101.36518354541012</v>
      </c>
      <c r="O34" s="104">
        <v>35194</v>
      </c>
      <c r="P34" s="62">
        <v>2.4366653406830712</v>
      </c>
      <c r="Q34" s="32">
        <v>16.950864109227844</v>
      </c>
      <c r="R34" s="129">
        <f t="shared" si="0"/>
        <v>0.64810000000000001</v>
      </c>
      <c r="S34" s="32">
        <v>24.775668445511215</v>
      </c>
      <c r="T34" s="129">
        <f t="shared" si="1"/>
        <v>0.38879999999999998</v>
      </c>
      <c r="U34" s="32">
        <v>37.571731704553692</v>
      </c>
      <c r="V34" s="129">
        <f t="shared" si="2"/>
        <v>0.40739999999999998</v>
      </c>
      <c r="W34" s="32">
        <v>18.531003547819893</v>
      </c>
      <c r="X34" s="129">
        <f t="shared" si="3"/>
        <v>0.44440000000000002</v>
      </c>
      <c r="Y34" s="32">
        <v>12.264698048977598</v>
      </c>
      <c r="Z34" s="129">
        <f t="shared" si="4"/>
        <v>0.40739999999999998</v>
      </c>
      <c r="AA34" s="32">
        <v>-7.7785616555498596</v>
      </c>
      <c r="AB34" s="129">
        <f t="shared" si="5"/>
        <v>0.62969999999999993</v>
      </c>
      <c r="AC34" s="42">
        <v>118200</v>
      </c>
      <c r="AD34" s="129">
        <f t="shared" si="6"/>
        <v>0.46299999999999997</v>
      </c>
      <c r="AE34" s="32">
        <v>19.038999903465587</v>
      </c>
      <c r="AF34" s="129">
        <f t="shared" si="7"/>
        <v>0.37030000000000002</v>
      </c>
      <c r="AG34" s="139">
        <f t="shared" si="8"/>
        <v>3.7590999999999997</v>
      </c>
      <c r="AH34" s="127">
        <f t="shared" si="9"/>
        <v>0.4259</v>
      </c>
      <c r="AI34" s="274" t="s">
        <v>1379</v>
      </c>
      <c r="AJ34" s="273">
        <v>32</v>
      </c>
      <c r="AK34"/>
      <c r="AL34"/>
      <c r="AM34"/>
    </row>
    <row r="35" spans="2:39" s="111" customFormat="1" ht="15.75" thickBot="1" x14ac:dyDescent="0.3">
      <c r="B35" s="294" t="s">
        <v>1622</v>
      </c>
      <c r="C35" s="295" t="s">
        <v>1331</v>
      </c>
      <c r="D35" s="295" t="s">
        <v>415</v>
      </c>
      <c r="E35" s="296">
        <v>7</v>
      </c>
      <c r="F35" s="295" t="s">
        <v>416</v>
      </c>
      <c r="G35" s="295" t="s">
        <v>340</v>
      </c>
      <c r="H35" s="295" t="s">
        <v>1130</v>
      </c>
      <c r="I35" s="295">
        <v>540001</v>
      </c>
      <c r="J35" s="295" t="s">
        <v>1302</v>
      </c>
      <c r="K35" s="295" t="s">
        <v>1302</v>
      </c>
      <c r="L35" s="297">
        <v>337.15723785250202</v>
      </c>
      <c r="M35" s="298">
        <v>10440</v>
      </c>
      <c r="N35" s="299">
        <v>30.964780903108604</v>
      </c>
      <c r="O35" s="300">
        <v>3729</v>
      </c>
      <c r="P35" s="301">
        <v>2.7798337355859482</v>
      </c>
      <c r="Q35" s="302">
        <v>16.197371949584337</v>
      </c>
      <c r="R35" s="303">
        <f t="shared" ref="R35:R57" si="10">_xlfn.PERCENTRANK.INC(Q$3:Q$57,Q35,4)</f>
        <v>0.57399999999999995</v>
      </c>
      <c r="S35" s="302">
        <v>26.894223555888974</v>
      </c>
      <c r="T35" s="303">
        <f t="shared" ref="T35:T57" si="11">_xlfn.PERCENTRANK.INC(S$3:S$57,S35,4)</f>
        <v>0.5</v>
      </c>
      <c r="U35" s="302">
        <v>37.241379310344833</v>
      </c>
      <c r="V35" s="303">
        <f t="shared" ref="V35:V57" si="12">_xlfn.PERCENTRANK.INC(U$3:U$57,U35,4)</f>
        <v>0.31480000000000002</v>
      </c>
      <c r="W35" s="302">
        <v>16.142719382835104</v>
      </c>
      <c r="X35" s="303">
        <f t="shared" ref="X35:X57" si="13">_xlfn.PERCENTRANK.INC(W$3:W$57,W35,4)</f>
        <v>0.2407</v>
      </c>
      <c r="Y35" s="302">
        <v>12.290446374469804</v>
      </c>
      <c r="Z35" s="303">
        <f t="shared" ref="Z35:Z57" si="14">_xlfn.PERCENTRANK.INC(Y$3:Y$57,Y35,4)</f>
        <v>0.4259</v>
      </c>
      <c r="AA35" s="302">
        <v>-7.4673582543373298</v>
      </c>
      <c r="AB35" s="303">
        <f t="shared" ref="AB35:AB57" si="15">1-(_xlfn.PERCENTRANK.INC(AA$3:AA$57,AA35,4))</f>
        <v>0.59260000000000002</v>
      </c>
      <c r="AC35" s="304">
        <v>106600</v>
      </c>
      <c r="AD35" s="303">
        <f t="shared" ref="AD35:AD57" si="16">1-(_xlfn.PERCENTRANK.INC(AC$3:AC$57,AC35,4))</f>
        <v>0.59260000000000002</v>
      </c>
      <c r="AE35" s="302">
        <v>19.629860677895614</v>
      </c>
      <c r="AF35" s="303">
        <f t="shared" ref="AF35:AF57" si="17">_xlfn.PERCENTRANK.INC(AE$3:AE$57,AE35,4)</f>
        <v>0.4259</v>
      </c>
      <c r="AG35" s="198">
        <f t="shared" ref="AG35:AG57" si="18">AF35+AD35+AB35+Z35+X35+V35+T35+R35</f>
        <v>3.6664999999999996</v>
      </c>
      <c r="AH35" s="313">
        <f t="shared" ref="AH35:AH57" si="19">_xlfn.PERCENTRANK.INC(AG$3:AG$57,AG35,4)</f>
        <v>0.40739999999999998</v>
      </c>
      <c r="AI35" s="314" t="s">
        <v>1379</v>
      </c>
      <c r="AJ35" s="262">
        <v>33</v>
      </c>
      <c r="AK35"/>
      <c r="AL35"/>
      <c r="AM35"/>
    </row>
    <row r="36" spans="2:39" s="111" customFormat="1" x14ac:dyDescent="0.25">
      <c r="B36" s="283" t="s">
        <v>1635</v>
      </c>
      <c r="C36" s="284" t="s">
        <v>1331</v>
      </c>
      <c r="D36" s="284" t="s">
        <v>498</v>
      </c>
      <c r="E36" s="285">
        <v>8</v>
      </c>
      <c r="F36" s="284" t="s">
        <v>499</v>
      </c>
      <c r="G36" s="284" t="s">
        <v>340</v>
      </c>
      <c r="H36" s="284" t="s">
        <v>1274</v>
      </c>
      <c r="I36" s="284">
        <v>540226</v>
      </c>
      <c r="J36" s="284" t="s">
        <v>1302</v>
      </c>
      <c r="K36" s="284" t="s">
        <v>1302</v>
      </c>
      <c r="L36" s="286">
        <v>643.10431715894629</v>
      </c>
      <c r="M36" s="287">
        <v>20657</v>
      </c>
      <c r="N36" s="288">
        <v>32.120760891882682</v>
      </c>
      <c r="O36" s="289">
        <v>7105</v>
      </c>
      <c r="P36" s="290">
        <v>2.8574243490499649</v>
      </c>
      <c r="Q36" s="291">
        <v>14.046446164672766</v>
      </c>
      <c r="R36" s="292">
        <f t="shared" si="10"/>
        <v>0.40739999999999998</v>
      </c>
      <c r="S36" s="291">
        <v>25.660377358490567</v>
      </c>
      <c r="T36" s="292">
        <f t="shared" si="11"/>
        <v>0.4259</v>
      </c>
      <c r="U36" s="291">
        <v>38.059737619208981</v>
      </c>
      <c r="V36" s="292">
        <f t="shared" si="12"/>
        <v>0.51849999999999996</v>
      </c>
      <c r="W36" s="291">
        <v>26.8307057610137</v>
      </c>
      <c r="X36" s="292">
        <f t="shared" si="13"/>
        <v>0.8518</v>
      </c>
      <c r="Y36" s="291">
        <v>12.759396080950852</v>
      </c>
      <c r="Z36" s="292">
        <f t="shared" si="14"/>
        <v>0.44440000000000002</v>
      </c>
      <c r="AA36" s="291">
        <v>-3.7314461651578501</v>
      </c>
      <c r="AB36" s="292">
        <f t="shared" si="15"/>
        <v>0.35189999999999999</v>
      </c>
      <c r="AC36" s="293">
        <v>157600</v>
      </c>
      <c r="AD36" s="292">
        <f t="shared" si="16"/>
        <v>9.2600000000000016E-2</v>
      </c>
      <c r="AE36" s="291">
        <v>18.339852238157324</v>
      </c>
      <c r="AF36" s="292">
        <f t="shared" si="17"/>
        <v>0.33329999999999999</v>
      </c>
      <c r="AG36" s="182">
        <f t="shared" si="18"/>
        <v>3.4257999999999997</v>
      </c>
      <c r="AH36" s="315">
        <f t="shared" si="19"/>
        <v>0.37030000000000002</v>
      </c>
      <c r="AI36" s="316" t="s">
        <v>1381</v>
      </c>
      <c r="AJ36" s="232">
        <v>34</v>
      </c>
      <c r="AK36"/>
      <c r="AL36"/>
      <c r="AM36"/>
    </row>
    <row r="37" spans="2:39" s="111" customFormat="1" x14ac:dyDescent="0.25">
      <c r="B37" s="185" t="s">
        <v>1636</v>
      </c>
      <c r="C37" s="37" t="s">
        <v>1331</v>
      </c>
      <c r="D37" s="37" t="s">
        <v>530</v>
      </c>
      <c r="E37" s="12">
        <v>11</v>
      </c>
      <c r="F37" s="37" t="s">
        <v>531</v>
      </c>
      <c r="G37" s="37" t="s">
        <v>340</v>
      </c>
      <c r="H37" s="37" t="s">
        <v>1166</v>
      </c>
      <c r="I37" s="37">
        <v>540047</v>
      </c>
      <c r="J37" s="37" t="s">
        <v>1302</v>
      </c>
      <c r="K37" s="37" t="s">
        <v>1302</v>
      </c>
      <c r="L37" s="71">
        <v>73.101951165605442</v>
      </c>
      <c r="M37" s="80">
        <v>13528</v>
      </c>
      <c r="N37" s="140">
        <v>185.0566200258269</v>
      </c>
      <c r="O37" s="104">
        <v>5654</v>
      </c>
      <c r="P37" s="62">
        <v>2.3721259285461622</v>
      </c>
      <c r="Q37" s="32">
        <v>17.508054864157955</v>
      </c>
      <c r="R37" s="129">
        <f t="shared" si="10"/>
        <v>0.68510000000000004</v>
      </c>
      <c r="S37" s="32">
        <v>21.098381412291005</v>
      </c>
      <c r="T37" s="129">
        <f t="shared" si="11"/>
        <v>0.14810000000000001</v>
      </c>
      <c r="U37" s="32">
        <v>37.124062618246398</v>
      </c>
      <c r="V37" s="129">
        <f t="shared" si="12"/>
        <v>0.2777</v>
      </c>
      <c r="W37" s="32">
        <v>18.346295406022495</v>
      </c>
      <c r="X37" s="129">
        <f t="shared" si="13"/>
        <v>0.4259</v>
      </c>
      <c r="Y37" s="32">
        <v>13.484726062507345</v>
      </c>
      <c r="Z37" s="129">
        <f t="shared" si="14"/>
        <v>0.5</v>
      </c>
      <c r="AA37" s="32">
        <v>-5.2068126520681304</v>
      </c>
      <c r="AB37" s="129">
        <f t="shared" si="15"/>
        <v>0.44450000000000001</v>
      </c>
      <c r="AC37" s="42">
        <v>97800</v>
      </c>
      <c r="AD37" s="129">
        <f t="shared" si="16"/>
        <v>0.70379999999999998</v>
      </c>
      <c r="AE37" s="32">
        <v>15.391733497840839</v>
      </c>
      <c r="AF37" s="129">
        <f t="shared" si="17"/>
        <v>0.2407</v>
      </c>
      <c r="AG37" s="139">
        <f t="shared" si="18"/>
        <v>3.4257999999999997</v>
      </c>
      <c r="AH37" s="128">
        <f t="shared" si="19"/>
        <v>0.37030000000000002</v>
      </c>
      <c r="AI37" s="271" t="s">
        <v>1381</v>
      </c>
      <c r="AJ37" s="273">
        <v>35</v>
      </c>
      <c r="AK37"/>
      <c r="AL37"/>
      <c r="AM37"/>
    </row>
    <row r="38" spans="2:39" s="111" customFormat="1" x14ac:dyDescent="0.25">
      <c r="B38" s="185" t="s">
        <v>1634</v>
      </c>
      <c r="C38" s="37" t="s">
        <v>1331</v>
      </c>
      <c r="D38" s="37" t="s">
        <v>601</v>
      </c>
      <c r="E38" s="12">
        <v>4</v>
      </c>
      <c r="F38" s="37" t="s">
        <v>350</v>
      </c>
      <c r="G38" s="37" t="s">
        <v>340</v>
      </c>
      <c r="H38" s="37" t="s">
        <v>1163</v>
      </c>
      <c r="I38" s="37">
        <v>540040</v>
      </c>
      <c r="J38" s="37" t="s">
        <v>1302</v>
      </c>
      <c r="K38" s="37" t="s">
        <v>1302</v>
      </c>
      <c r="L38" s="71">
        <v>1012.870577843085</v>
      </c>
      <c r="M38" s="80">
        <v>21972</v>
      </c>
      <c r="N38" s="140">
        <v>21.692801114619726</v>
      </c>
      <c r="O38" s="104">
        <v>9525</v>
      </c>
      <c r="P38" s="62">
        <v>2.2637270341207349</v>
      </c>
      <c r="Q38" s="32">
        <v>14.283924670519346</v>
      </c>
      <c r="R38" s="129">
        <f t="shared" si="10"/>
        <v>0.44440000000000002</v>
      </c>
      <c r="S38" s="32">
        <v>23.258124182424229</v>
      </c>
      <c r="T38" s="129">
        <f t="shared" si="11"/>
        <v>0.2777</v>
      </c>
      <c r="U38" s="32">
        <v>37.751620788387378</v>
      </c>
      <c r="V38" s="129">
        <f t="shared" si="12"/>
        <v>0.44440000000000002</v>
      </c>
      <c r="W38" s="32">
        <v>19.826609367427832</v>
      </c>
      <c r="X38" s="129">
        <f t="shared" si="13"/>
        <v>0.5</v>
      </c>
      <c r="Y38" s="32">
        <v>13.108541986448063</v>
      </c>
      <c r="Z38" s="129">
        <f t="shared" si="14"/>
        <v>0.48139999999999999</v>
      </c>
      <c r="AA38" s="32">
        <v>-6.5321116412616602</v>
      </c>
      <c r="AB38" s="129">
        <f t="shared" si="15"/>
        <v>0.57410000000000005</v>
      </c>
      <c r="AC38" s="42">
        <v>128900</v>
      </c>
      <c r="AD38" s="129">
        <f t="shared" si="16"/>
        <v>0.33340000000000003</v>
      </c>
      <c r="AE38" s="32">
        <v>18.668473657462307</v>
      </c>
      <c r="AF38" s="129">
        <f t="shared" si="17"/>
        <v>0.3518</v>
      </c>
      <c r="AG38" s="139">
        <f t="shared" si="18"/>
        <v>3.4072</v>
      </c>
      <c r="AH38" s="128">
        <f t="shared" si="19"/>
        <v>0.3518</v>
      </c>
      <c r="AI38" s="271" t="s">
        <v>1381</v>
      </c>
      <c r="AJ38" s="273">
        <v>36</v>
      </c>
      <c r="AK38"/>
      <c r="AL38"/>
      <c r="AM38"/>
    </row>
    <row r="39" spans="2:39" s="111" customFormat="1" x14ac:dyDescent="0.25">
      <c r="B39" s="185" t="s">
        <v>1638</v>
      </c>
      <c r="C39" s="37" t="s">
        <v>1331</v>
      </c>
      <c r="D39" s="37" t="s">
        <v>360</v>
      </c>
      <c r="E39" s="12">
        <v>6</v>
      </c>
      <c r="F39" s="37" t="s">
        <v>361</v>
      </c>
      <c r="G39" s="37" t="s">
        <v>340</v>
      </c>
      <c r="H39" s="37" t="s">
        <v>1172</v>
      </c>
      <c r="I39" s="37">
        <v>540053</v>
      </c>
      <c r="J39" s="37" t="s">
        <v>1302</v>
      </c>
      <c r="K39" s="37" t="s">
        <v>1302</v>
      </c>
      <c r="L39" s="71">
        <v>388.15250562300741</v>
      </c>
      <c r="M39" s="80">
        <v>30591</v>
      </c>
      <c r="N39" s="140">
        <v>78.811806073233143</v>
      </c>
      <c r="O39" s="104">
        <v>11914</v>
      </c>
      <c r="P39" s="62">
        <v>2.535840188014101</v>
      </c>
      <c r="Q39" s="32">
        <v>12.674164848077893</v>
      </c>
      <c r="R39" s="129">
        <f t="shared" si="10"/>
        <v>0.29620000000000002</v>
      </c>
      <c r="S39" s="32">
        <v>24.029644517020472</v>
      </c>
      <c r="T39" s="129">
        <f t="shared" si="11"/>
        <v>0.33329999999999999</v>
      </c>
      <c r="U39" s="32">
        <v>39.94965839626034</v>
      </c>
      <c r="V39" s="129">
        <f t="shared" si="12"/>
        <v>0.79620000000000002</v>
      </c>
      <c r="W39" s="32">
        <v>17.454954954954953</v>
      </c>
      <c r="X39" s="129">
        <f t="shared" si="13"/>
        <v>0.3518</v>
      </c>
      <c r="Y39" s="32">
        <v>12.153655286495429</v>
      </c>
      <c r="Z39" s="129">
        <f t="shared" si="14"/>
        <v>0.38879999999999998</v>
      </c>
      <c r="AA39" s="32">
        <v>-8.9382228162956903</v>
      </c>
      <c r="AB39" s="129">
        <f t="shared" si="15"/>
        <v>0.68520000000000003</v>
      </c>
      <c r="AC39" s="42">
        <v>124800</v>
      </c>
      <c r="AD39" s="129">
        <f t="shared" si="16"/>
        <v>0.38890000000000002</v>
      </c>
      <c r="AE39" s="32">
        <v>14.293910923043821</v>
      </c>
      <c r="AF39" s="129">
        <f t="shared" si="17"/>
        <v>0.1666</v>
      </c>
      <c r="AG39" s="139">
        <f t="shared" si="18"/>
        <v>3.407</v>
      </c>
      <c r="AH39" s="128">
        <f t="shared" si="19"/>
        <v>0.33329999999999999</v>
      </c>
      <c r="AI39" s="271" t="s">
        <v>1381</v>
      </c>
      <c r="AJ39" s="273">
        <v>37</v>
      </c>
      <c r="AK39"/>
      <c r="AL39"/>
      <c r="AM39"/>
    </row>
    <row r="40" spans="2:39" s="111" customFormat="1" x14ac:dyDescent="0.25">
      <c r="B40" s="185" t="s">
        <v>1633</v>
      </c>
      <c r="C40" s="37" t="s">
        <v>1331</v>
      </c>
      <c r="D40" s="37" t="s">
        <v>400</v>
      </c>
      <c r="E40" s="12">
        <v>8</v>
      </c>
      <c r="F40" s="37" t="s">
        <v>401</v>
      </c>
      <c r="G40" s="37" t="s">
        <v>340</v>
      </c>
      <c r="H40" s="37" t="s">
        <v>1160</v>
      </c>
      <c r="I40" s="37">
        <v>540038</v>
      </c>
      <c r="J40" s="37" t="s">
        <v>1302</v>
      </c>
      <c r="K40" s="37" t="s">
        <v>1302</v>
      </c>
      <c r="L40" s="71">
        <v>478.08018286196523</v>
      </c>
      <c r="M40" s="80">
        <v>8291</v>
      </c>
      <c r="N40" s="140">
        <v>17.342279176616358</v>
      </c>
      <c r="O40" s="104">
        <v>3088</v>
      </c>
      <c r="P40" s="62">
        <v>2.6813471502590676</v>
      </c>
      <c r="Q40" s="32">
        <v>13.147668393782382</v>
      </c>
      <c r="R40" s="129">
        <f t="shared" si="10"/>
        <v>0.3518</v>
      </c>
      <c r="S40" s="32">
        <v>18.504772004241783</v>
      </c>
      <c r="T40" s="129">
        <f t="shared" si="11"/>
        <v>7.3999999999999996E-2</v>
      </c>
      <c r="U40" s="32">
        <v>40.598239054396338</v>
      </c>
      <c r="V40" s="129">
        <f t="shared" si="12"/>
        <v>0.8518</v>
      </c>
      <c r="W40" s="32">
        <v>14.738873477264502</v>
      </c>
      <c r="X40" s="129">
        <f t="shared" si="13"/>
        <v>0.1111</v>
      </c>
      <c r="Y40" s="32">
        <v>16.750283217349086</v>
      </c>
      <c r="Z40" s="129">
        <f t="shared" si="14"/>
        <v>0.74070000000000003</v>
      </c>
      <c r="AA40" s="32">
        <v>-7.5054466230936798</v>
      </c>
      <c r="AB40" s="129">
        <f t="shared" si="15"/>
        <v>0.61119999999999997</v>
      </c>
      <c r="AC40" s="42">
        <v>137400</v>
      </c>
      <c r="AD40" s="129">
        <f t="shared" si="16"/>
        <v>0.16669999999999996</v>
      </c>
      <c r="AE40" s="32">
        <v>19.087799315849487</v>
      </c>
      <c r="AF40" s="129">
        <f t="shared" si="17"/>
        <v>0.38879999999999998</v>
      </c>
      <c r="AG40" s="139">
        <f t="shared" si="18"/>
        <v>3.2960999999999996</v>
      </c>
      <c r="AH40" s="128">
        <f t="shared" si="19"/>
        <v>0.31480000000000002</v>
      </c>
      <c r="AI40" s="271" t="s">
        <v>1381</v>
      </c>
      <c r="AJ40" s="273">
        <v>38</v>
      </c>
      <c r="AK40"/>
      <c r="AL40"/>
      <c r="AM40"/>
    </row>
    <row r="41" spans="2:39" x14ac:dyDescent="0.25">
      <c r="B41" s="185" t="s">
        <v>1637</v>
      </c>
      <c r="C41" s="37" t="s">
        <v>1331</v>
      </c>
      <c r="D41" s="37" t="s">
        <v>827</v>
      </c>
      <c r="E41" s="12">
        <v>8</v>
      </c>
      <c r="F41" s="37" t="s">
        <v>828</v>
      </c>
      <c r="G41" s="37" t="s">
        <v>340</v>
      </c>
      <c r="H41" s="37" t="s">
        <v>1169</v>
      </c>
      <c r="I41" s="37">
        <v>540051</v>
      </c>
      <c r="J41" s="37" t="s">
        <v>1302</v>
      </c>
      <c r="K41" s="37" t="s">
        <v>1302</v>
      </c>
      <c r="L41" s="71">
        <v>581.33069259981585</v>
      </c>
      <c r="M41" s="80">
        <v>10869</v>
      </c>
      <c r="N41" s="140">
        <v>18.696759242819038</v>
      </c>
      <c r="O41" s="104">
        <v>4383</v>
      </c>
      <c r="P41" s="62">
        <v>2.4684006388318505</v>
      </c>
      <c r="Q41" s="32">
        <v>15.742642026009582</v>
      </c>
      <c r="R41" s="129">
        <f t="shared" si="10"/>
        <v>0.53700000000000003</v>
      </c>
      <c r="S41" s="32">
        <v>27.008264462809915</v>
      </c>
      <c r="T41" s="129">
        <f t="shared" si="11"/>
        <v>0.53700000000000003</v>
      </c>
      <c r="U41" s="32">
        <v>42.064587358542646</v>
      </c>
      <c r="V41" s="129">
        <f t="shared" si="12"/>
        <v>1</v>
      </c>
      <c r="W41" s="32">
        <v>14.456049542471577</v>
      </c>
      <c r="X41" s="129">
        <f t="shared" si="13"/>
        <v>9.2499999999999999E-2</v>
      </c>
      <c r="Y41" s="32">
        <v>16.059413482290211</v>
      </c>
      <c r="Z41" s="129">
        <f t="shared" si="14"/>
        <v>0.64810000000000001</v>
      </c>
      <c r="AA41" s="32">
        <v>2.6404995539696698</v>
      </c>
      <c r="AB41" s="129">
        <f t="shared" si="15"/>
        <v>0.11119999999999997</v>
      </c>
      <c r="AC41" s="42">
        <v>141500</v>
      </c>
      <c r="AD41" s="129">
        <f t="shared" si="16"/>
        <v>0.12970000000000004</v>
      </c>
      <c r="AE41" s="32">
        <v>15.246025738077215</v>
      </c>
      <c r="AF41" s="129">
        <f t="shared" si="17"/>
        <v>0.22220000000000001</v>
      </c>
      <c r="AG41" s="139">
        <f t="shared" si="18"/>
        <v>3.2776999999999998</v>
      </c>
      <c r="AH41" s="128">
        <f t="shared" si="19"/>
        <v>0.29620000000000002</v>
      </c>
      <c r="AI41" s="271" t="s">
        <v>1381</v>
      </c>
      <c r="AJ41" s="273">
        <v>39</v>
      </c>
    </row>
    <row r="42" spans="2:39" x14ac:dyDescent="0.25">
      <c r="B42" s="185" t="s">
        <v>1660</v>
      </c>
      <c r="C42" s="37" t="s">
        <v>1331</v>
      </c>
      <c r="D42" s="37" t="s">
        <v>344</v>
      </c>
      <c r="E42" s="12">
        <v>6</v>
      </c>
      <c r="F42" s="37" t="s">
        <v>345</v>
      </c>
      <c r="G42" s="37" t="s">
        <v>340</v>
      </c>
      <c r="H42" s="37" t="s">
        <v>1226</v>
      </c>
      <c r="I42" s="37">
        <v>540160</v>
      </c>
      <c r="J42" s="37" t="s">
        <v>1302</v>
      </c>
      <c r="K42" s="37" t="s">
        <v>1302</v>
      </c>
      <c r="L42" s="71">
        <v>643.55286492031939</v>
      </c>
      <c r="M42" s="80">
        <v>26128</v>
      </c>
      <c r="N42" s="140">
        <v>40.599617256361682</v>
      </c>
      <c r="O42" s="104">
        <v>9330</v>
      </c>
      <c r="P42" s="62">
        <v>2.5262593783494105</v>
      </c>
      <c r="Q42" s="32">
        <v>14.630225080385854</v>
      </c>
      <c r="R42" s="129">
        <f t="shared" si="10"/>
        <v>0.46289999999999998</v>
      </c>
      <c r="S42" s="32">
        <v>25.437661744557772</v>
      </c>
      <c r="T42" s="129">
        <f t="shared" si="11"/>
        <v>0.40739999999999998</v>
      </c>
      <c r="U42" s="32">
        <v>35.992039191671772</v>
      </c>
      <c r="V42" s="129">
        <f t="shared" si="12"/>
        <v>0.1666</v>
      </c>
      <c r="W42" s="32">
        <v>17.878350865286734</v>
      </c>
      <c r="X42" s="129">
        <f t="shared" si="13"/>
        <v>0.40739999999999998</v>
      </c>
      <c r="Y42" s="32">
        <v>13.654618473895583</v>
      </c>
      <c r="Z42" s="129">
        <f t="shared" si="14"/>
        <v>0.51849999999999996</v>
      </c>
      <c r="AA42" s="32">
        <v>4.0878468389601501</v>
      </c>
      <c r="AB42" s="129">
        <f t="shared" si="15"/>
        <v>7.4100000000000055E-2</v>
      </c>
      <c r="AC42" s="42">
        <v>128800</v>
      </c>
      <c r="AD42" s="129">
        <f t="shared" si="16"/>
        <v>0.35189999999999999</v>
      </c>
      <c r="AE42" s="32">
        <v>21.64003143830233</v>
      </c>
      <c r="AF42" s="129">
        <f t="shared" si="17"/>
        <v>0.55549999999999999</v>
      </c>
      <c r="AG42" s="139">
        <f t="shared" si="18"/>
        <v>2.9442999999999997</v>
      </c>
      <c r="AH42" s="128">
        <f t="shared" si="19"/>
        <v>0.2777</v>
      </c>
      <c r="AI42" s="271" t="s">
        <v>1381</v>
      </c>
      <c r="AJ42" s="273">
        <v>40</v>
      </c>
    </row>
    <row r="43" spans="2:39" x14ac:dyDescent="0.25">
      <c r="B43" s="185" t="s">
        <v>1646</v>
      </c>
      <c r="C43" s="37" t="s">
        <v>1331</v>
      </c>
      <c r="D43" s="37" t="s">
        <v>430</v>
      </c>
      <c r="E43" s="12">
        <v>10</v>
      </c>
      <c r="F43" s="37" t="s">
        <v>431</v>
      </c>
      <c r="G43" s="37" t="s">
        <v>340</v>
      </c>
      <c r="H43" s="37" t="s">
        <v>1193</v>
      </c>
      <c r="I43" s="37">
        <v>540107</v>
      </c>
      <c r="J43" s="37" t="s">
        <v>1302</v>
      </c>
      <c r="K43" s="37" t="s">
        <v>1302</v>
      </c>
      <c r="L43" s="71">
        <v>303.51519883471241</v>
      </c>
      <c r="M43" s="80">
        <v>17179</v>
      </c>
      <c r="N43" s="140">
        <v>56.600130952108593</v>
      </c>
      <c r="O43" s="104">
        <v>6136</v>
      </c>
      <c r="P43" s="62">
        <v>2.7452737940026077</v>
      </c>
      <c r="Q43" s="32">
        <v>10.552815715671551</v>
      </c>
      <c r="R43" s="129">
        <f t="shared" si="10"/>
        <v>0.1666</v>
      </c>
      <c r="S43" s="32">
        <v>29.784269801135903</v>
      </c>
      <c r="T43" s="129">
        <f t="shared" si="11"/>
        <v>0.68510000000000004</v>
      </c>
      <c r="U43" s="32">
        <v>40.472883265912643</v>
      </c>
      <c r="V43" s="129">
        <f t="shared" si="12"/>
        <v>0.83330000000000004</v>
      </c>
      <c r="W43" s="32">
        <v>16.764160725707111</v>
      </c>
      <c r="X43" s="129">
        <f t="shared" si="13"/>
        <v>0.29620000000000002</v>
      </c>
      <c r="Y43" s="32">
        <v>5.6283380368848457</v>
      </c>
      <c r="Z43" s="129">
        <f t="shared" si="14"/>
        <v>1.8499999999999999E-2</v>
      </c>
      <c r="AA43" s="32">
        <v>-4.3184271833626902</v>
      </c>
      <c r="AB43" s="129">
        <f t="shared" si="15"/>
        <v>0.37039999999999995</v>
      </c>
      <c r="AC43" s="42">
        <v>116800</v>
      </c>
      <c r="AD43" s="129">
        <f t="shared" si="16"/>
        <v>0.5</v>
      </c>
      <c r="AE43" s="32">
        <v>11.198555025158043</v>
      </c>
      <c r="AF43" s="129">
        <f t="shared" si="17"/>
        <v>5.5500000000000001E-2</v>
      </c>
      <c r="AG43" s="139">
        <f t="shared" si="18"/>
        <v>2.9256000000000002</v>
      </c>
      <c r="AH43" s="128">
        <f t="shared" si="19"/>
        <v>0.25919999999999999</v>
      </c>
      <c r="AI43" s="271" t="s">
        <v>1381</v>
      </c>
      <c r="AJ43" s="273">
        <v>41</v>
      </c>
    </row>
    <row r="44" spans="2:39" x14ac:dyDescent="0.25">
      <c r="B44" s="185" t="s">
        <v>1667</v>
      </c>
      <c r="C44" s="37" t="s">
        <v>1331</v>
      </c>
      <c r="D44" s="37" t="s">
        <v>614</v>
      </c>
      <c r="E44" s="12">
        <v>6</v>
      </c>
      <c r="F44" s="37" t="s">
        <v>615</v>
      </c>
      <c r="G44" s="37" t="s">
        <v>340</v>
      </c>
      <c r="H44" s="37" t="s">
        <v>1244</v>
      </c>
      <c r="I44" s="37">
        <v>540188</v>
      </c>
      <c r="J44" s="37" t="s">
        <v>1302</v>
      </c>
      <c r="K44" s="37" t="s">
        <v>1302</v>
      </c>
      <c r="L44" s="71">
        <v>171.44489353917902</v>
      </c>
      <c r="M44" s="80">
        <v>11639</v>
      </c>
      <c r="N44" s="140">
        <v>67.887702921523442</v>
      </c>
      <c r="O44" s="104">
        <v>4548</v>
      </c>
      <c r="P44" s="62">
        <v>2.5004397537379068</v>
      </c>
      <c r="Q44" s="32">
        <v>12.137203166226913</v>
      </c>
      <c r="R44" s="129">
        <f t="shared" si="10"/>
        <v>0.2777</v>
      </c>
      <c r="S44" s="32">
        <v>22.467402206619859</v>
      </c>
      <c r="T44" s="129">
        <f t="shared" si="11"/>
        <v>0.20369999999999999</v>
      </c>
      <c r="U44" s="32">
        <v>37.64069078099493</v>
      </c>
      <c r="V44" s="129">
        <f t="shared" si="12"/>
        <v>0.4259</v>
      </c>
      <c r="W44" s="32">
        <v>20.242701371790361</v>
      </c>
      <c r="X44" s="129">
        <f t="shared" si="13"/>
        <v>0.57399999999999995</v>
      </c>
      <c r="Y44" s="32">
        <v>10.951340158748419</v>
      </c>
      <c r="Z44" s="129">
        <f t="shared" si="14"/>
        <v>0.25919999999999999</v>
      </c>
      <c r="AA44" s="32">
        <v>2.2331202381994899</v>
      </c>
      <c r="AB44" s="129">
        <f t="shared" si="15"/>
        <v>0.12970000000000004</v>
      </c>
      <c r="AC44" s="42">
        <v>120000</v>
      </c>
      <c r="AD44" s="129">
        <f t="shared" si="16"/>
        <v>0.42600000000000005</v>
      </c>
      <c r="AE44" s="32">
        <v>17.523269931201941</v>
      </c>
      <c r="AF44" s="129">
        <f t="shared" si="17"/>
        <v>0.29620000000000002</v>
      </c>
      <c r="AG44" s="139">
        <f t="shared" si="18"/>
        <v>2.5923999999999996</v>
      </c>
      <c r="AH44" s="128">
        <f t="shared" si="19"/>
        <v>0.2407</v>
      </c>
      <c r="AI44" s="271" t="s">
        <v>1381</v>
      </c>
      <c r="AJ44" s="273">
        <v>42</v>
      </c>
    </row>
    <row r="45" spans="2:39" s="111" customFormat="1" x14ac:dyDescent="0.25">
      <c r="B45" s="185" t="s">
        <v>1627</v>
      </c>
      <c r="C45" s="37" t="s">
        <v>1331</v>
      </c>
      <c r="D45" s="37" t="s">
        <v>385</v>
      </c>
      <c r="E45" s="12">
        <v>2</v>
      </c>
      <c r="F45" s="37" t="s">
        <v>386</v>
      </c>
      <c r="G45" s="37" t="s">
        <v>340</v>
      </c>
      <c r="H45" s="37" t="s">
        <v>1142</v>
      </c>
      <c r="I45" s="37">
        <v>540016</v>
      </c>
      <c r="J45" s="37" t="s">
        <v>1302</v>
      </c>
      <c r="K45" s="37" t="s">
        <v>1302</v>
      </c>
      <c r="L45" s="71">
        <v>265.03821272465291</v>
      </c>
      <c r="M45" s="80">
        <v>44057</v>
      </c>
      <c r="N45" s="140">
        <v>182.37747494251747</v>
      </c>
      <c r="O45" s="104">
        <v>18133</v>
      </c>
      <c r="P45" s="62">
        <v>2.4112391771907573</v>
      </c>
      <c r="Q45" s="32">
        <v>16.615822563872619</v>
      </c>
      <c r="R45" s="129">
        <f t="shared" si="10"/>
        <v>0.61109999999999998</v>
      </c>
      <c r="S45" s="32">
        <v>22.516451545013371</v>
      </c>
      <c r="T45" s="129">
        <f t="shared" si="11"/>
        <v>0.22220000000000001</v>
      </c>
      <c r="U45" s="32">
        <v>37.537259562823749</v>
      </c>
      <c r="V45" s="129">
        <f t="shared" si="12"/>
        <v>0.38879999999999998</v>
      </c>
      <c r="W45" s="32">
        <v>15.758607087901519</v>
      </c>
      <c r="X45" s="129">
        <f t="shared" si="13"/>
        <v>0.22220000000000001</v>
      </c>
      <c r="Y45" s="32">
        <v>9.1849074715675556</v>
      </c>
      <c r="Z45" s="129">
        <f t="shared" si="14"/>
        <v>0.1666</v>
      </c>
      <c r="AA45" s="32">
        <v>-1.62257177626538</v>
      </c>
      <c r="AB45" s="129">
        <f t="shared" si="15"/>
        <v>0.22230000000000005</v>
      </c>
      <c r="AC45" s="42">
        <v>129900</v>
      </c>
      <c r="AD45" s="129">
        <f t="shared" si="16"/>
        <v>0.29630000000000001</v>
      </c>
      <c r="AE45" s="32">
        <v>16.567083107007061</v>
      </c>
      <c r="AF45" s="129">
        <f t="shared" si="17"/>
        <v>0.25919999999999999</v>
      </c>
      <c r="AG45" s="139">
        <f t="shared" si="18"/>
        <v>2.3887</v>
      </c>
      <c r="AH45" s="128">
        <f t="shared" si="19"/>
        <v>0.22220000000000001</v>
      </c>
      <c r="AI45" s="271" t="s">
        <v>1381</v>
      </c>
      <c r="AJ45" s="273">
        <v>43</v>
      </c>
      <c r="AK45"/>
      <c r="AL45"/>
      <c r="AM45"/>
    </row>
    <row r="46" spans="2:39" s="111" customFormat="1" ht="15.75" thickBot="1" x14ac:dyDescent="0.3">
      <c r="B46" s="294" t="s">
        <v>1630</v>
      </c>
      <c r="C46" s="295" t="s">
        <v>1331</v>
      </c>
      <c r="D46" s="295" t="s">
        <v>1098</v>
      </c>
      <c r="E46" s="296">
        <v>6</v>
      </c>
      <c r="F46" s="295" t="s">
        <v>1099</v>
      </c>
      <c r="G46" s="295" t="s">
        <v>340</v>
      </c>
      <c r="H46" s="295" t="s">
        <v>1151</v>
      </c>
      <c r="I46" s="295">
        <v>540024</v>
      </c>
      <c r="J46" s="295" t="s">
        <v>1302</v>
      </c>
      <c r="K46" s="295" t="s">
        <v>1302</v>
      </c>
      <c r="L46" s="297">
        <v>319.80611426508415</v>
      </c>
      <c r="M46" s="298">
        <v>7031</v>
      </c>
      <c r="N46" s="299">
        <v>21.985195674439399</v>
      </c>
      <c r="O46" s="300">
        <v>1998</v>
      </c>
      <c r="P46" s="301">
        <v>3.1036036036036037</v>
      </c>
      <c r="Q46" s="302">
        <v>10.56056056056056</v>
      </c>
      <c r="R46" s="303">
        <f t="shared" si="10"/>
        <v>0.18509999999999999</v>
      </c>
      <c r="S46" s="302">
        <v>23.233695652173914</v>
      </c>
      <c r="T46" s="303">
        <f t="shared" si="11"/>
        <v>0.25919999999999999</v>
      </c>
      <c r="U46" s="302">
        <v>33.66519698478168</v>
      </c>
      <c r="V46" s="303">
        <f t="shared" si="12"/>
        <v>5.5500000000000001E-2</v>
      </c>
      <c r="W46" s="302">
        <v>15.723270440251572</v>
      </c>
      <c r="X46" s="303">
        <f t="shared" si="13"/>
        <v>0.20369999999999999</v>
      </c>
      <c r="Y46" s="302">
        <v>16.226912928759894</v>
      </c>
      <c r="Z46" s="303">
        <f t="shared" si="14"/>
        <v>0.68510000000000004</v>
      </c>
      <c r="AA46" s="302">
        <v>-3.0093533956892999</v>
      </c>
      <c r="AB46" s="303">
        <f t="shared" si="15"/>
        <v>0.29630000000000001</v>
      </c>
      <c r="AC46" s="304">
        <v>135900</v>
      </c>
      <c r="AD46" s="303">
        <f t="shared" si="16"/>
        <v>0.20379999999999998</v>
      </c>
      <c r="AE46" s="302">
        <v>20.286813571178733</v>
      </c>
      <c r="AF46" s="303">
        <f t="shared" si="17"/>
        <v>0.44440000000000002</v>
      </c>
      <c r="AG46" s="198">
        <f t="shared" si="18"/>
        <v>2.3331</v>
      </c>
      <c r="AH46" s="317">
        <f t="shared" si="19"/>
        <v>0.20369999999999999</v>
      </c>
      <c r="AI46" s="318" t="s">
        <v>1381</v>
      </c>
      <c r="AJ46" s="262">
        <v>44</v>
      </c>
      <c r="AK46"/>
      <c r="AL46"/>
      <c r="AM46"/>
    </row>
    <row r="47" spans="2:39" s="111" customFormat="1" x14ac:dyDescent="0.25">
      <c r="B47" s="283" t="s">
        <v>1645</v>
      </c>
      <c r="C47" s="284" t="s">
        <v>1331</v>
      </c>
      <c r="D47" s="284" t="s">
        <v>390</v>
      </c>
      <c r="E47" s="285">
        <v>6</v>
      </c>
      <c r="F47" s="284" t="s">
        <v>391</v>
      </c>
      <c r="G47" s="284" t="s">
        <v>340</v>
      </c>
      <c r="H47" s="284" t="s">
        <v>1190</v>
      </c>
      <c r="I47" s="284">
        <v>540097</v>
      </c>
      <c r="J47" s="284" t="s">
        <v>1302</v>
      </c>
      <c r="K47" s="284" t="s">
        <v>1302</v>
      </c>
      <c r="L47" s="286">
        <v>293.02215140405031</v>
      </c>
      <c r="M47" s="287">
        <v>27309</v>
      </c>
      <c r="N47" s="288">
        <v>93.197732216304118</v>
      </c>
      <c r="O47" s="289">
        <v>10999</v>
      </c>
      <c r="P47" s="290">
        <v>2.4660423674879532</v>
      </c>
      <c r="Q47" s="291">
        <v>10.982816619692699</v>
      </c>
      <c r="R47" s="292">
        <f t="shared" si="10"/>
        <v>0.20369999999999999</v>
      </c>
      <c r="S47" s="291">
        <v>20.454837466272647</v>
      </c>
      <c r="T47" s="292">
        <f t="shared" si="11"/>
        <v>0.1111</v>
      </c>
      <c r="U47" s="291">
        <v>37.914240726500417</v>
      </c>
      <c r="V47" s="292">
        <f t="shared" si="12"/>
        <v>0.46289999999999998</v>
      </c>
      <c r="W47" s="291">
        <v>20.176279687269506</v>
      </c>
      <c r="X47" s="292">
        <f t="shared" si="13"/>
        <v>0.55549999999999999</v>
      </c>
      <c r="Y47" s="291">
        <v>9.142798375070706</v>
      </c>
      <c r="Z47" s="292">
        <f t="shared" si="14"/>
        <v>0.14810000000000001</v>
      </c>
      <c r="AA47" s="291">
        <v>-1.48038490007402E-2</v>
      </c>
      <c r="AB47" s="292">
        <f t="shared" si="15"/>
        <v>0.18520000000000003</v>
      </c>
      <c r="AC47" s="293">
        <v>125300</v>
      </c>
      <c r="AD47" s="292">
        <f t="shared" si="16"/>
        <v>0.37039999999999995</v>
      </c>
      <c r="AE47" s="291">
        <v>12.856452392460124</v>
      </c>
      <c r="AF47" s="292">
        <f t="shared" si="17"/>
        <v>9.2499999999999999E-2</v>
      </c>
      <c r="AG47" s="182">
        <f t="shared" si="18"/>
        <v>2.1294</v>
      </c>
      <c r="AH47" s="319">
        <f t="shared" si="19"/>
        <v>0.18509999999999999</v>
      </c>
      <c r="AI47" s="320" t="s">
        <v>1383</v>
      </c>
      <c r="AJ47" s="232">
        <v>45</v>
      </c>
      <c r="AK47"/>
      <c r="AL47"/>
      <c r="AM47"/>
    </row>
    <row r="48" spans="2:39" s="111" customFormat="1" x14ac:dyDescent="0.25">
      <c r="B48" s="185" t="s">
        <v>1658</v>
      </c>
      <c r="C48" s="37" t="s">
        <v>1331</v>
      </c>
      <c r="D48" s="37" t="s">
        <v>425</v>
      </c>
      <c r="E48" s="12">
        <v>5</v>
      </c>
      <c r="F48" s="37" t="s">
        <v>426</v>
      </c>
      <c r="G48" s="37" t="s">
        <v>340</v>
      </c>
      <c r="H48" s="37" t="s">
        <v>1271</v>
      </c>
      <c r="I48" s="37">
        <v>540225</v>
      </c>
      <c r="J48" s="37" t="s">
        <v>1302</v>
      </c>
      <c r="K48" s="37" t="s">
        <v>1302</v>
      </c>
      <c r="L48" s="71">
        <v>133.0167609989617</v>
      </c>
      <c r="M48" s="80">
        <v>4626</v>
      </c>
      <c r="N48" s="140">
        <v>34.777572128944783</v>
      </c>
      <c r="O48" s="104">
        <v>1502</v>
      </c>
      <c r="P48" s="62">
        <v>2.7536617842876163</v>
      </c>
      <c r="Q48" s="32">
        <v>8.2556591211717709</v>
      </c>
      <c r="R48" s="129">
        <f t="shared" si="10"/>
        <v>5.5500000000000001E-2</v>
      </c>
      <c r="S48" s="32">
        <v>19.580983078162774</v>
      </c>
      <c r="T48" s="129">
        <f t="shared" si="11"/>
        <v>9.2499999999999999E-2</v>
      </c>
      <c r="U48" s="32">
        <v>32.122784262862083</v>
      </c>
      <c r="V48" s="129">
        <f t="shared" si="12"/>
        <v>3.6999999999999998E-2</v>
      </c>
      <c r="W48" s="32">
        <v>13.757253384912961</v>
      </c>
      <c r="X48" s="129">
        <f t="shared" si="13"/>
        <v>5.5500000000000001E-2</v>
      </c>
      <c r="Y48" s="32">
        <v>11.384524162466647</v>
      </c>
      <c r="Z48" s="129">
        <f t="shared" si="14"/>
        <v>0.29620000000000002</v>
      </c>
      <c r="AA48" s="32">
        <v>2.16852540272615</v>
      </c>
      <c r="AB48" s="129">
        <f t="shared" si="15"/>
        <v>0.1482</v>
      </c>
      <c r="AC48" s="42">
        <v>117100</v>
      </c>
      <c r="AD48" s="129">
        <f t="shared" si="16"/>
        <v>0.48150000000000004</v>
      </c>
      <c r="AE48" s="32">
        <v>32.094776521270866</v>
      </c>
      <c r="AF48" s="129">
        <f t="shared" si="17"/>
        <v>0.96289999999999998</v>
      </c>
      <c r="AG48" s="139">
        <f t="shared" si="18"/>
        <v>2.1292999999999997</v>
      </c>
      <c r="AH48" s="125">
        <f t="shared" si="19"/>
        <v>0.1666</v>
      </c>
      <c r="AI48" s="272" t="s">
        <v>1383</v>
      </c>
      <c r="AJ48" s="273">
        <v>46</v>
      </c>
      <c r="AK48"/>
      <c r="AL48"/>
      <c r="AM48"/>
    </row>
    <row r="49" spans="2:43" s="111" customFormat="1" x14ac:dyDescent="0.25">
      <c r="B49" s="185" t="s">
        <v>1650</v>
      </c>
      <c r="C49" s="37" t="s">
        <v>1331</v>
      </c>
      <c r="D49" s="37" t="s">
        <v>503</v>
      </c>
      <c r="E49" s="12">
        <v>8</v>
      </c>
      <c r="F49" s="37" t="s">
        <v>504</v>
      </c>
      <c r="G49" s="37" t="s">
        <v>340</v>
      </c>
      <c r="H49" s="37" t="s">
        <v>1205</v>
      </c>
      <c r="I49" s="37">
        <v>540129</v>
      </c>
      <c r="J49" s="37" t="s">
        <v>1302</v>
      </c>
      <c r="K49" s="37" t="s">
        <v>1302</v>
      </c>
      <c r="L49" s="71">
        <v>325.21674343670617</v>
      </c>
      <c r="M49" s="80">
        <v>19547</v>
      </c>
      <c r="N49" s="140">
        <v>60.104531499326839</v>
      </c>
      <c r="O49" s="104">
        <v>7408</v>
      </c>
      <c r="P49" s="62">
        <v>2.609071274298056</v>
      </c>
      <c r="Q49" s="32">
        <v>11.190604751619871</v>
      </c>
      <c r="R49" s="129">
        <f t="shared" si="10"/>
        <v>0.22220000000000001</v>
      </c>
      <c r="S49" s="32">
        <v>24.283501161890008</v>
      </c>
      <c r="T49" s="129">
        <f t="shared" si="11"/>
        <v>0.37030000000000002</v>
      </c>
      <c r="U49" s="32">
        <v>39.146672123599529</v>
      </c>
      <c r="V49" s="129">
        <f t="shared" si="12"/>
        <v>0.70369999999999999</v>
      </c>
      <c r="W49" s="32">
        <v>16.909636062861868</v>
      </c>
      <c r="X49" s="129">
        <f t="shared" si="13"/>
        <v>0.31480000000000002</v>
      </c>
      <c r="Y49" s="32">
        <v>4.9201461004082212</v>
      </c>
      <c r="Z49" s="129">
        <f t="shared" si="14"/>
        <v>0</v>
      </c>
      <c r="AA49" s="32">
        <v>-1.5989606755608901</v>
      </c>
      <c r="AB49" s="129">
        <f t="shared" si="15"/>
        <v>0.20379999999999998</v>
      </c>
      <c r="AC49" s="42">
        <v>151700</v>
      </c>
      <c r="AD49" s="129">
        <f t="shared" si="16"/>
        <v>0.11119999999999997</v>
      </c>
      <c r="AE49" s="32">
        <v>14.254130788922502</v>
      </c>
      <c r="AF49" s="129">
        <f t="shared" si="17"/>
        <v>0.14810000000000001</v>
      </c>
      <c r="AG49" s="139">
        <f t="shared" si="18"/>
        <v>2.0741000000000001</v>
      </c>
      <c r="AH49" s="125">
        <f t="shared" si="19"/>
        <v>0.14810000000000001</v>
      </c>
      <c r="AI49" s="272" t="s">
        <v>1383</v>
      </c>
      <c r="AJ49" s="273">
        <v>47</v>
      </c>
      <c r="AK49"/>
      <c r="AL49"/>
      <c r="AM49"/>
    </row>
    <row r="50" spans="2:43" s="111" customFormat="1" x14ac:dyDescent="0.25">
      <c r="B50" s="185" t="s">
        <v>1675</v>
      </c>
      <c r="C50" s="37" t="s">
        <v>1331</v>
      </c>
      <c r="D50" s="37" t="s">
        <v>865</v>
      </c>
      <c r="E50" s="12">
        <v>5</v>
      </c>
      <c r="F50" s="37" t="s">
        <v>866</v>
      </c>
      <c r="G50" s="37" t="s">
        <v>340</v>
      </c>
      <c r="H50" s="37" t="s">
        <v>1262</v>
      </c>
      <c r="I50" s="37">
        <v>540213</v>
      </c>
      <c r="J50" s="37" t="s">
        <v>1302</v>
      </c>
      <c r="K50" s="37" t="s">
        <v>1302</v>
      </c>
      <c r="L50" s="71">
        <v>358.17730663690583</v>
      </c>
      <c r="M50" s="80">
        <v>40107</v>
      </c>
      <c r="N50" s="140">
        <v>111.97526827308903</v>
      </c>
      <c r="O50" s="104">
        <v>15700</v>
      </c>
      <c r="P50" s="62">
        <v>2.5251592356687897</v>
      </c>
      <c r="Q50" s="32">
        <v>13</v>
      </c>
      <c r="R50" s="129">
        <f t="shared" si="10"/>
        <v>0.33329999999999999</v>
      </c>
      <c r="S50" s="32">
        <v>22.171651495448636</v>
      </c>
      <c r="T50" s="129">
        <f t="shared" si="11"/>
        <v>0.18509999999999999</v>
      </c>
      <c r="U50" s="32">
        <v>36.357743037375023</v>
      </c>
      <c r="V50" s="129">
        <f t="shared" si="12"/>
        <v>0.20369999999999999</v>
      </c>
      <c r="W50" s="32">
        <v>16.452797906602253</v>
      </c>
      <c r="X50" s="129">
        <f t="shared" si="13"/>
        <v>0.25919999999999999</v>
      </c>
      <c r="Y50" s="32">
        <v>8.9657100912300329</v>
      </c>
      <c r="Z50" s="129">
        <f t="shared" si="14"/>
        <v>0.1111</v>
      </c>
      <c r="AA50" s="32">
        <v>-2.1964612568639401</v>
      </c>
      <c r="AB50" s="129">
        <f t="shared" si="15"/>
        <v>0.24080000000000001</v>
      </c>
      <c r="AC50" s="42">
        <v>129600</v>
      </c>
      <c r="AD50" s="129">
        <f t="shared" si="16"/>
        <v>0.31489999999999996</v>
      </c>
      <c r="AE50" s="32">
        <v>15.183390241215994</v>
      </c>
      <c r="AF50" s="129">
        <f t="shared" si="17"/>
        <v>0.20369999999999999</v>
      </c>
      <c r="AG50" s="139">
        <f t="shared" si="18"/>
        <v>1.8517999999999999</v>
      </c>
      <c r="AH50" s="125">
        <f t="shared" si="19"/>
        <v>0.12959999999999999</v>
      </c>
      <c r="AI50" s="272" t="s">
        <v>1383</v>
      </c>
      <c r="AJ50" s="273">
        <v>48</v>
      </c>
      <c r="AK50"/>
      <c r="AL50"/>
      <c r="AM50"/>
    </row>
    <row r="51" spans="2:43" s="111" customFormat="1" x14ac:dyDescent="0.25">
      <c r="B51" s="185" t="s">
        <v>1668</v>
      </c>
      <c r="C51" s="37" t="s">
        <v>1331</v>
      </c>
      <c r="D51" s="37" t="s">
        <v>557</v>
      </c>
      <c r="E51" s="12">
        <v>7</v>
      </c>
      <c r="F51" s="37" t="s">
        <v>558</v>
      </c>
      <c r="G51" s="37" t="s">
        <v>340</v>
      </c>
      <c r="H51" s="37" t="s">
        <v>1292</v>
      </c>
      <c r="I51" s="37">
        <v>540191</v>
      </c>
      <c r="J51" s="37" t="s">
        <v>1302</v>
      </c>
      <c r="K51" s="37" t="s">
        <v>1302</v>
      </c>
      <c r="L51" s="71">
        <v>413.98098635897281</v>
      </c>
      <c r="M51" s="80">
        <v>3328</v>
      </c>
      <c r="N51" s="140">
        <v>8.0390165482484548</v>
      </c>
      <c r="O51" s="104">
        <v>1436</v>
      </c>
      <c r="P51" s="62">
        <v>2.2604456824512535</v>
      </c>
      <c r="Q51" s="32">
        <v>6.0584958217270195</v>
      </c>
      <c r="R51" s="129">
        <f t="shared" si="10"/>
        <v>1.8499999999999999E-2</v>
      </c>
      <c r="S51" s="32">
        <v>20.633187772925766</v>
      </c>
      <c r="T51" s="129">
        <f t="shared" si="11"/>
        <v>0.12959999999999999</v>
      </c>
      <c r="U51" s="32">
        <v>35.216346153846153</v>
      </c>
      <c r="V51" s="129">
        <f t="shared" si="12"/>
        <v>0.12959999999999999</v>
      </c>
      <c r="W51" s="32">
        <v>22.181146025878004</v>
      </c>
      <c r="X51" s="129">
        <f t="shared" si="13"/>
        <v>0.62960000000000005</v>
      </c>
      <c r="Y51" s="32">
        <v>9.6629213483146064</v>
      </c>
      <c r="Z51" s="129">
        <f t="shared" si="14"/>
        <v>0.18509999999999999</v>
      </c>
      <c r="AA51" s="32">
        <v>-3.2770097286226298</v>
      </c>
      <c r="AB51" s="129">
        <f t="shared" si="15"/>
        <v>0.33340000000000003</v>
      </c>
      <c r="AC51" s="42">
        <v>137300</v>
      </c>
      <c r="AD51" s="129">
        <f t="shared" si="16"/>
        <v>0.18520000000000003</v>
      </c>
      <c r="AE51" s="32">
        <v>5.8281198551201845</v>
      </c>
      <c r="AF51" s="129">
        <f t="shared" si="17"/>
        <v>0</v>
      </c>
      <c r="AG51" s="139">
        <f t="shared" si="18"/>
        <v>1.6109999999999998</v>
      </c>
      <c r="AH51" s="125">
        <f t="shared" si="19"/>
        <v>0.1111</v>
      </c>
      <c r="AI51" s="272" t="s">
        <v>1383</v>
      </c>
      <c r="AJ51" s="273">
        <v>49</v>
      </c>
      <c r="AK51"/>
      <c r="AL51"/>
      <c r="AM51"/>
    </row>
    <row r="52" spans="2:43" s="111" customFormat="1" x14ac:dyDescent="0.25">
      <c r="B52" s="185" t="s">
        <v>1654</v>
      </c>
      <c r="C52" s="37" t="s">
        <v>1331</v>
      </c>
      <c r="D52" s="37" t="s">
        <v>395</v>
      </c>
      <c r="E52" s="12">
        <v>9</v>
      </c>
      <c r="F52" s="37" t="s">
        <v>396</v>
      </c>
      <c r="G52" s="37" t="s">
        <v>340</v>
      </c>
      <c r="H52" s="37" t="s">
        <v>1214</v>
      </c>
      <c r="I52" s="37">
        <v>540144</v>
      </c>
      <c r="J52" s="37" t="s">
        <v>1302</v>
      </c>
      <c r="K52" s="37" t="s">
        <v>1302</v>
      </c>
      <c r="L52" s="71">
        <v>229.03373557994277</v>
      </c>
      <c r="M52" s="80">
        <v>15784</v>
      </c>
      <c r="N52" s="140">
        <v>68.915611754892311</v>
      </c>
      <c r="O52" s="104">
        <v>6354</v>
      </c>
      <c r="P52" s="62">
        <v>2.4675794774944917</v>
      </c>
      <c r="Q52" s="32">
        <v>7.3339628580421783</v>
      </c>
      <c r="R52" s="129">
        <f t="shared" si="10"/>
        <v>3.6999999999999998E-2</v>
      </c>
      <c r="S52" s="32">
        <v>21.470192738682208</v>
      </c>
      <c r="T52" s="129">
        <f t="shared" si="11"/>
        <v>0.1666</v>
      </c>
      <c r="U52" s="32">
        <v>36.885453623922956</v>
      </c>
      <c r="V52" s="129">
        <f t="shared" si="12"/>
        <v>0.2407</v>
      </c>
      <c r="W52" s="32">
        <v>15.406698564593302</v>
      </c>
      <c r="X52" s="129">
        <f t="shared" si="13"/>
        <v>0.14810000000000001</v>
      </c>
      <c r="Y52" s="32">
        <v>10.182572614107883</v>
      </c>
      <c r="Z52" s="129">
        <f t="shared" si="14"/>
        <v>0.2407</v>
      </c>
      <c r="AA52" s="32">
        <v>-3.10195624352489</v>
      </c>
      <c r="AB52" s="129">
        <f t="shared" si="15"/>
        <v>0.31489999999999996</v>
      </c>
      <c r="AC52" s="42">
        <v>190900</v>
      </c>
      <c r="AD52" s="129">
        <f t="shared" si="16"/>
        <v>5.5599999999999983E-2</v>
      </c>
      <c r="AE52" s="32">
        <v>14.165779827361948</v>
      </c>
      <c r="AF52" s="129">
        <f t="shared" si="17"/>
        <v>0.12959999999999999</v>
      </c>
      <c r="AG52" s="139">
        <f t="shared" si="18"/>
        <v>1.3331999999999999</v>
      </c>
      <c r="AH52" s="125">
        <f t="shared" si="19"/>
        <v>9.2499999999999999E-2</v>
      </c>
      <c r="AI52" s="272" t="s">
        <v>1383</v>
      </c>
      <c r="AJ52" s="273">
        <v>50</v>
      </c>
      <c r="AK52"/>
      <c r="AL52"/>
      <c r="AM52"/>
    </row>
    <row r="53" spans="2:43" s="111" customFormat="1" x14ac:dyDescent="0.25">
      <c r="B53" s="185" t="s">
        <v>1661</v>
      </c>
      <c r="C53" s="37" t="s">
        <v>1331</v>
      </c>
      <c r="D53" s="37" t="s">
        <v>380</v>
      </c>
      <c r="E53" s="12">
        <v>3</v>
      </c>
      <c r="F53" s="37" t="s">
        <v>421</v>
      </c>
      <c r="G53" s="37" t="s">
        <v>340</v>
      </c>
      <c r="H53" s="37" t="s">
        <v>1229</v>
      </c>
      <c r="I53" s="37">
        <v>540164</v>
      </c>
      <c r="J53" s="37" t="s">
        <v>1302</v>
      </c>
      <c r="K53" s="37" t="s">
        <v>1302</v>
      </c>
      <c r="L53" s="71">
        <v>338.25529556675787</v>
      </c>
      <c r="M53" s="80">
        <v>42418</v>
      </c>
      <c r="N53" s="140">
        <v>125.40232349925888</v>
      </c>
      <c r="O53" s="104">
        <v>16299</v>
      </c>
      <c r="P53" s="62">
        <v>2.5897907847107184</v>
      </c>
      <c r="Q53" s="32">
        <v>9.3136088458500943</v>
      </c>
      <c r="R53" s="129">
        <f t="shared" si="10"/>
        <v>9.2499999999999999E-2</v>
      </c>
      <c r="S53" s="32">
        <v>22.652010649878136</v>
      </c>
      <c r="T53" s="129">
        <f t="shared" si="11"/>
        <v>0.2407</v>
      </c>
      <c r="U53" s="32">
        <v>36.144291813897901</v>
      </c>
      <c r="V53" s="129">
        <f t="shared" si="12"/>
        <v>0.18509999999999999</v>
      </c>
      <c r="W53" s="32">
        <v>11.144694552853815</v>
      </c>
      <c r="X53" s="129">
        <f t="shared" si="13"/>
        <v>0</v>
      </c>
      <c r="Y53" s="32">
        <v>8.1989616104131517</v>
      </c>
      <c r="Z53" s="129">
        <f t="shared" si="14"/>
        <v>7.3999999999999996E-2</v>
      </c>
      <c r="AA53" s="32">
        <v>3.8195619590968399</v>
      </c>
      <c r="AB53" s="129">
        <f t="shared" si="15"/>
        <v>9.2600000000000016E-2</v>
      </c>
      <c r="AC53" s="42">
        <v>176300</v>
      </c>
      <c r="AD53" s="129">
        <f t="shared" si="16"/>
        <v>7.4100000000000055E-2</v>
      </c>
      <c r="AE53" s="32">
        <v>19.456263469083275</v>
      </c>
      <c r="AF53" s="129">
        <f t="shared" si="17"/>
        <v>0.40739999999999998</v>
      </c>
      <c r="AG53" s="139">
        <f t="shared" si="18"/>
        <v>1.1663999999999999</v>
      </c>
      <c r="AH53" s="125">
        <f t="shared" si="19"/>
        <v>7.3999999999999996E-2</v>
      </c>
      <c r="AI53" s="272" t="s">
        <v>1383</v>
      </c>
      <c r="AJ53" s="273">
        <v>51</v>
      </c>
      <c r="AK53"/>
      <c r="AL53"/>
      <c r="AM53"/>
    </row>
    <row r="54" spans="2:43" s="111" customFormat="1" x14ac:dyDescent="0.25">
      <c r="B54" s="185" t="s">
        <v>1656</v>
      </c>
      <c r="C54" s="37" t="s">
        <v>1331</v>
      </c>
      <c r="D54" s="37" t="s">
        <v>438</v>
      </c>
      <c r="E54" s="12">
        <v>10</v>
      </c>
      <c r="F54" s="37" t="s">
        <v>439</v>
      </c>
      <c r="G54" s="37" t="s">
        <v>340</v>
      </c>
      <c r="H54" s="37" t="s">
        <v>1220</v>
      </c>
      <c r="I54" s="37">
        <v>540149</v>
      </c>
      <c r="J54" s="37" t="s">
        <v>1302</v>
      </c>
      <c r="K54" s="37" t="s">
        <v>1302</v>
      </c>
      <c r="L54" s="71">
        <v>87.024228302446801</v>
      </c>
      <c r="M54" s="80">
        <v>9501</v>
      </c>
      <c r="N54" s="140">
        <v>109.1764924014025</v>
      </c>
      <c r="O54" s="104">
        <v>3793</v>
      </c>
      <c r="P54" s="62">
        <v>2.4822040601107305</v>
      </c>
      <c r="Q54" s="32">
        <v>5.2855056073396689</v>
      </c>
      <c r="R54" s="129">
        <f t="shared" si="10"/>
        <v>0</v>
      </c>
      <c r="S54" s="32">
        <v>13.812550071007253</v>
      </c>
      <c r="T54" s="129">
        <f t="shared" si="11"/>
        <v>1.8499999999999999E-2</v>
      </c>
      <c r="U54" s="32">
        <v>34.113918363844505</v>
      </c>
      <c r="V54" s="129">
        <f t="shared" si="12"/>
        <v>9.2499999999999999E-2</v>
      </c>
      <c r="W54" s="32">
        <v>14.81332325382361</v>
      </c>
      <c r="X54" s="129">
        <f t="shared" si="13"/>
        <v>0.12959999999999999</v>
      </c>
      <c r="Y54" s="32">
        <v>6.9183722354980919</v>
      </c>
      <c r="Z54" s="129">
        <f t="shared" si="14"/>
        <v>5.5500000000000001E-2</v>
      </c>
      <c r="AA54" s="32">
        <v>-2.6865388266565402</v>
      </c>
      <c r="AB54" s="129">
        <f t="shared" si="15"/>
        <v>0.27780000000000005</v>
      </c>
      <c r="AC54" s="42">
        <v>135300</v>
      </c>
      <c r="AD54" s="129">
        <f t="shared" si="16"/>
        <v>0.24080000000000001</v>
      </c>
      <c r="AE54" s="32">
        <v>9.2468134414831979</v>
      </c>
      <c r="AF54" s="129">
        <f t="shared" si="17"/>
        <v>3.6999999999999998E-2</v>
      </c>
      <c r="AG54" s="139">
        <f t="shared" si="18"/>
        <v>0.85170000000000012</v>
      </c>
      <c r="AH54" s="125">
        <f t="shared" si="19"/>
        <v>5.5500000000000001E-2</v>
      </c>
      <c r="AI54" s="272" t="s">
        <v>1383</v>
      </c>
      <c r="AJ54" s="273">
        <v>52</v>
      </c>
      <c r="AK54"/>
      <c r="AL54"/>
      <c r="AM54"/>
    </row>
    <row r="55" spans="2:43" s="111" customFormat="1" x14ac:dyDescent="0.25">
      <c r="B55" s="185" t="s">
        <v>1652</v>
      </c>
      <c r="C55" s="37" t="s">
        <v>1331</v>
      </c>
      <c r="D55" s="37" t="s">
        <v>448</v>
      </c>
      <c r="E55" s="12">
        <v>6</v>
      </c>
      <c r="F55" s="37" t="s">
        <v>449</v>
      </c>
      <c r="G55" s="37" t="s">
        <v>340</v>
      </c>
      <c r="H55" s="37" t="s">
        <v>1211</v>
      </c>
      <c r="I55" s="37">
        <v>540139</v>
      </c>
      <c r="J55" s="37" t="s">
        <v>1302</v>
      </c>
      <c r="K55" s="37" t="s">
        <v>1302</v>
      </c>
      <c r="L55" s="71">
        <v>351.54287024872093</v>
      </c>
      <c r="M55" s="80">
        <v>68658</v>
      </c>
      <c r="N55" s="140">
        <v>195.30477165252594</v>
      </c>
      <c r="O55" s="104">
        <v>28248</v>
      </c>
      <c r="P55" s="62">
        <v>2.3998867176437271</v>
      </c>
      <c r="Q55" s="32">
        <v>13.593882752761258</v>
      </c>
      <c r="R55" s="129">
        <f t="shared" si="10"/>
        <v>0.38879999999999998</v>
      </c>
      <c r="S55" s="32">
        <v>15.21507917749941</v>
      </c>
      <c r="T55" s="129">
        <f t="shared" si="11"/>
        <v>3.6999999999999998E-2</v>
      </c>
      <c r="U55" s="32">
        <v>30.286346820472488</v>
      </c>
      <c r="V55" s="129">
        <f t="shared" si="12"/>
        <v>1.8499999999999999E-2</v>
      </c>
      <c r="W55" s="32">
        <v>12.878205885829097</v>
      </c>
      <c r="X55" s="129">
        <f t="shared" si="13"/>
        <v>1.8499999999999999E-2</v>
      </c>
      <c r="Y55" s="32">
        <v>6.4205595427392668</v>
      </c>
      <c r="Z55" s="129">
        <f t="shared" si="14"/>
        <v>3.6999999999999998E-2</v>
      </c>
      <c r="AA55" s="32">
        <v>14.219746022185401</v>
      </c>
      <c r="AB55" s="129">
        <f t="shared" si="15"/>
        <v>1.859999999999995E-2</v>
      </c>
      <c r="AC55" s="42">
        <v>221600</v>
      </c>
      <c r="AD55" s="129">
        <f t="shared" si="16"/>
        <v>1.859999999999995E-2</v>
      </c>
      <c r="AE55" s="32">
        <v>11.756437288352183</v>
      </c>
      <c r="AF55" s="129">
        <f t="shared" si="17"/>
        <v>7.3999999999999996E-2</v>
      </c>
      <c r="AG55" s="139">
        <f t="shared" si="18"/>
        <v>0.61099999999999988</v>
      </c>
      <c r="AH55" s="125">
        <f t="shared" si="19"/>
        <v>3.6999999999999998E-2</v>
      </c>
      <c r="AI55" s="272" t="s">
        <v>1383</v>
      </c>
      <c r="AJ55" s="273">
        <v>53</v>
      </c>
      <c r="AK55"/>
      <c r="AL55"/>
      <c r="AM55"/>
    </row>
    <row r="56" spans="2:43" x14ac:dyDescent="0.25">
      <c r="B56" s="185" t="s">
        <v>1640</v>
      </c>
      <c r="C56" s="37" t="s">
        <v>1331</v>
      </c>
      <c r="D56" s="37" t="s">
        <v>456</v>
      </c>
      <c r="E56" s="12">
        <v>9</v>
      </c>
      <c r="F56" s="37" t="s">
        <v>457</v>
      </c>
      <c r="G56" s="37" t="s">
        <v>340</v>
      </c>
      <c r="H56" s="37" t="s">
        <v>1178</v>
      </c>
      <c r="I56" s="37">
        <v>540065</v>
      </c>
      <c r="J56" s="37" t="s">
        <v>1302</v>
      </c>
      <c r="K56" s="37" t="s">
        <v>1302</v>
      </c>
      <c r="L56" s="71">
        <v>196.43136917970148</v>
      </c>
      <c r="M56" s="80">
        <v>42654</v>
      </c>
      <c r="N56" s="140">
        <v>217.14454355291289</v>
      </c>
      <c r="O56" s="104">
        <v>15893</v>
      </c>
      <c r="P56" s="62">
        <v>2.6606052979299064</v>
      </c>
      <c r="Q56" s="32">
        <v>9.6080035235638341</v>
      </c>
      <c r="R56" s="129">
        <f t="shared" si="10"/>
        <v>0.1111</v>
      </c>
      <c r="S56" s="32">
        <v>16.178298703605044</v>
      </c>
      <c r="T56" s="129">
        <f t="shared" si="11"/>
        <v>5.5500000000000001E-2</v>
      </c>
      <c r="U56" s="32">
        <v>34.641534205467252</v>
      </c>
      <c r="V56" s="129">
        <f t="shared" si="12"/>
        <v>0.1111</v>
      </c>
      <c r="W56" s="32">
        <v>13.605554248058366</v>
      </c>
      <c r="X56" s="129">
        <f t="shared" si="13"/>
        <v>3.6999999999999998E-2</v>
      </c>
      <c r="Y56" s="32">
        <v>9.7847229090429568</v>
      </c>
      <c r="Z56" s="129">
        <f t="shared" si="14"/>
        <v>0.20369999999999999</v>
      </c>
      <c r="AA56" s="32">
        <v>5.3125153434477301</v>
      </c>
      <c r="AB56" s="129">
        <f t="shared" si="15"/>
        <v>5.5599999999999983E-2</v>
      </c>
      <c r="AC56" s="42">
        <v>276700</v>
      </c>
      <c r="AD56" s="129">
        <f t="shared" si="16"/>
        <v>0</v>
      </c>
      <c r="AE56" s="32">
        <v>6.9260175399145485</v>
      </c>
      <c r="AF56" s="129">
        <f t="shared" si="17"/>
        <v>1.8499999999999999E-2</v>
      </c>
      <c r="AG56" s="139">
        <f t="shared" si="18"/>
        <v>0.59249999999999992</v>
      </c>
      <c r="AH56" s="125">
        <f t="shared" si="19"/>
        <v>1.8499999999999999E-2</v>
      </c>
      <c r="AI56" s="272" t="s">
        <v>1383</v>
      </c>
      <c r="AJ56" s="273">
        <v>54</v>
      </c>
    </row>
    <row r="57" spans="2:43" ht="15.75" thickBot="1" x14ac:dyDescent="0.3">
      <c r="B57" s="294" t="s">
        <v>1623</v>
      </c>
      <c r="C57" s="295" t="s">
        <v>1331</v>
      </c>
      <c r="D57" s="295" t="s">
        <v>696</v>
      </c>
      <c r="E57" s="296">
        <v>9</v>
      </c>
      <c r="F57" s="295" t="s">
        <v>697</v>
      </c>
      <c r="G57" s="295" t="s">
        <v>340</v>
      </c>
      <c r="H57" s="295" t="s">
        <v>1283</v>
      </c>
      <c r="I57" s="295">
        <v>540282</v>
      </c>
      <c r="J57" s="295" t="s">
        <v>1302</v>
      </c>
      <c r="K57" s="295" t="s">
        <v>1302</v>
      </c>
      <c r="L57" s="297">
        <v>314.97390559739125</v>
      </c>
      <c r="M57" s="298">
        <v>101650</v>
      </c>
      <c r="N57" s="299">
        <v>322.72514704736199</v>
      </c>
      <c r="O57" s="300">
        <v>39255</v>
      </c>
      <c r="P57" s="301">
        <v>2.5780664883454336</v>
      </c>
      <c r="Q57" s="302">
        <v>8.4855432428989932</v>
      </c>
      <c r="R57" s="303">
        <f t="shared" si="10"/>
        <v>7.3999999999999996E-2</v>
      </c>
      <c r="S57" s="302">
        <v>13.305740783321838</v>
      </c>
      <c r="T57" s="303">
        <f t="shared" si="11"/>
        <v>0</v>
      </c>
      <c r="U57" s="302">
        <v>33.992129857353667</v>
      </c>
      <c r="V57" s="303">
        <f t="shared" si="12"/>
        <v>7.3999999999999996E-2</v>
      </c>
      <c r="W57" s="302">
        <v>13.793137594692281</v>
      </c>
      <c r="X57" s="303">
        <f t="shared" si="13"/>
        <v>7.3999999999999996E-2</v>
      </c>
      <c r="Y57" s="302">
        <v>9.095941745092194</v>
      </c>
      <c r="Z57" s="303">
        <f t="shared" si="14"/>
        <v>0.12959999999999999</v>
      </c>
      <c r="AA57" s="302">
        <v>18.903537125969699</v>
      </c>
      <c r="AB57" s="303">
        <f t="shared" si="15"/>
        <v>0</v>
      </c>
      <c r="AC57" s="304">
        <v>196700</v>
      </c>
      <c r="AD57" s="303">
        <f t="shared" si="16"/>
        <v>3.7100000000000022E-2</v>
      </c>
      <c r="AE57" s="302">
        <v>13.173895419537901</v>
      </c>
      <c r="AF57" s="303">
        <f t="shared" si="17"/>
        <v>0.1111</v>
      </c>
      <c r="AG57" s="198">
        <f t="shared" si="18"/>
        <v>0.49980000000000008</v>
      </c>
      <c r="AH57" s="321">
        <f t="shared" si="19"/>
        <v>0</v>
      </c>
      <c r="AI57" s="322" t="s">
        <v>1383</v>
      </c>
      <c r="AJ57" s="262">
        <v>55</v>
      </c>
    </row>
    <row r="59" spans="2:43" s="21" customFormat="1" x14ac:dyDescent="0.25">
      <c r="B59"/>
      <c r="C59"/>
      <c r="D59"/>
      <c r="E59" s="4"/>
      <c r="F59"/>
      <c r="G59"/>
      <c r="H59"/>
      <c r="I59"/>
      <c r="J59"/>
      <c r="K59"/>
      <c r="L59" s="78"/>
      <c r="M59" s="69"/>
      <c r="N59" s="145"/>
      <c r="O59" s="109"/>
      <c r="P59" s="110"/>
      <c r="R59" s="121"/>
      <c r="AC59" s="46"/>
      <c r="AD59" s="46"/>
      <c r="AF59"/>
      <c r="AG59" s="4"/>
      <c r="AH59" s="122"/>
      <c r="AI59"/>
      <c r="AJ59" s="111"/>
      <c r="AK59"/>
      <c r="AL59"/>
      <c r="AM59"/>
      <c r="AQ59" s="111"/>
    </row>
    <row r="60" spans="2:43" s="21" customFormat="1" x14ac:dyDescent="0.25">
      <c r="B60"/>
      <c r="C60"/>
      <c r="D60"/>
      <c r="E60" s="4"/>
      <c r="F60"/>
      <c r="G60"/>
      <c r="H60"/>
      <c r="I60"/>
      <c r="J60"/>
      <c r="K60"/>
      <c r="L60" s="78"/>
      <c r="M60" s="78"/>
      <c r="N60" s="145"/>
      <c r="O60" s="87"/>
      <c r="P60" s="110"/>
      <c r="R60" s="121"/>
      <c r="S60" s="69"/>
      <c r="T60" s="69"/>
      <c r="AC60" s="46"/>
      <c r="AD60" s="46"/>
      <c r="AF60"/>
      <c r="AG60" s="4"/>
      <c r="AH60" s="122"/>
      <c r="AI60"/>
      <c r="AJ60" s="111"/>
      <c r="AK60"/>
      <c r="AL60"/>
      <c r="AM60"/>
      <c r="AQ60" s="111"/>
    </row>
    <row r="61" spans="2:43" s="21" customFormat="1" ht="15.75" x14ac:dyDescent="0.25">
      <c r="B61" s="495" t="s">
        <v>1704</v>
      </c>
      <c r="C61" s="495"/>
      <c r="D61" s="495"/>
      <c r="E61" s="495"/>
      <c r="F61" s="495"/>
      <c r="G61" s="495"/>
      <c r="H61" s="495"/>
      <c r="I61" s="495"/>
      <c r="J61" s="495"/>
      <c r="K61" s="495"/>
      <c r="L61" s="323">
        <v>24217.284040189494</v>
      </c>
      <c r="M61" s="324">
        <v>1801049</v>
      </c>
      <c r="N61" s="325">
        <v>74.370395830147245</v>
      </c>
      <c r="O61" s="324">
        <v>711352</v>
      </c>
      <c r="P61" s="326">
        <v>2.4700000000000002</v>
      </c>
      <c r="Q61" s="325">
        <v>17</v>
      </c>
      <c r="R61" s="332" t="s">
        <v>1302</v>
      </c>
      <c r="S61" s="325">
        <v>23.7</v>
      </c>
      <c r="T61" s="332" t="s">
        <v>1302</v>
      </c>
      <c r="U61" s="325">
        <v>36.700000000000003</v>
      </c>
      <c r="V61" s="332" t="s">
        <v>1302</v>
      </c>
      <c r="W61" s="325">
        <v>19.3</v>
      </c>
      <c r="X61" s="332" t="s">
        <v>1302</v>
      </c>
      <c r="Y61" s="325">
        <v>11.939848847418528</v>
      </c>
      <c r="Z61" s="332" t="s">
        <v>1302</v>
      </c>
      <c r="AA61" s="325">
        <v>-3.2</v>
      </c>
      <c r="AB61" s="332" t="s">
        <v>1302</v>
      </c>
      <c r="AC61" s="330">
        <v>128800</v>
      </c>
      <c r="AD61" s="332" t="s">
        <v>1302</v>
      </c>
      <c r="AE61" s="329">
        <v>14</v>
      </c>
      <c r="AF61" s="332" t="s">
        <v>1302</v>
      </c>
      <c r="AG61" s="4"/>
      <c r="AH61" s="122"/>
      <c r="AI61"/>
      <c r="AJ61" s="111"/>
      <c r="AK61"/>
      <c r="AL61"/>
      <c r="AM61"/>
      <c r="AQ61" s="111"/>
    </row>
    <row r="62" spans="2:43" ht="15.75" x14ac:dyDescent="0.25">
      <c r="B62" s="495" t="s">
        <v>1705</v>
      </c>
      <c r="C62" s="495"/>
      <c r="D62" s="495"/>
      <c r="E62" s="495"/>
      <c r="F62" s="495"/>
      <c r="G62" s="495"/>
      <c r="H62" s="495"/>
      <c r="I62" s="495"/>
      <c r="J62" s="495"/>
      <c r="K62" s="495"/>
      <c r="L62" s="323">
        <v>3809525</v>
      </c>
      <c r="M62" s="324">
        <v>329725481</v>
      </c>
      <c r="N62" s="325">
        <v>86.552911714715094</v>
      </c>
      <c r="O62" s="324">
        <v>124010992</v>
      </c>
      <c r="P62" s="326">
        <v>2.6</v>
      </c>
      <c r="Q62" s="325">
        <v>12.4</v>
      </c>
      <c r="R62" s="332" t="s">
        <v>1302</v>
      </c>
      <c r="S62" s="325">
        <v>14.6</v>
      </c>
      <c r="T62" s="332" t="s">
        <v>1302</v>
      </c>
      <c r="U62" s="325">
        <v>34.6</v>
      </c>
      <c r="V62" s="332" t="s">
        <v>1302</v>
      </c>
      <c r="W62" s="325">
        <v>12.6</v>
      </c>
      <c r="X62" s="332" t="s">
        <v>1302</v>
      </c>
      <c r="Y62" s="325">
        <v>11.12595967644428</v>
      </c>
      <c r="Z62" s="332" t="s">
        <v>1302</v>
      </c>
      <c r="AA62" s="325">
        <v>7.4</v>
      </c>
      <c r="AB62" s="332" t="s">
        <v>1302</v>
      </c>
      <c r="AC62" s="330">
        <v>244900</v>
      </c>
      <c r="AD62" s="332" t="s">
        <v>1302</v>
      </c>
      <c r="AE62" s="329">
        <v>5.9</v>
      </c>
      <c r="AF62" s="332" t="s">
        <v>1302</v>
      </c>
    </row>
    <row r="64" spans="2:43" ht="31.5" customHeight="1" x14ac:dyDescent="0.25">
      <c r="B64" s="496" t="s">
        <v>1706</v>
      </c>
      <c r="C64" s="496"/>
      <c r="D64" s="496"/>
      <c r="E64" s="496"/>
    </row>
    <row r="65" spans="2:5" ht="31.5" customHeight="1" x14ac:dyDescent="0.25">
      <c r="B65" s="496" t="s">
        <v>1703</v>
      </c>
      <c r="C65" s="496"/>
      <c r="D65" s="496"/>
      <c r="E65" s="496"/>
    </row>
  </sheetData>
  <sortState xmlns:xlrd2="http://schemas.microsoft.com/office/spreadsheetml/2017/richdata2" ref="B3:AJ57">
    <sortCondition descending="1" ref="AH3:AH57"/>
  </sortState>
  <mergeCells count="4">
    <mergeCell ref="B61:K61"/>
    <mergeCell ref="B62:K62"/>
    <mergeCell ref="B64:E64"/>
    <mergeCell ref="B65:E6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C6E2-F456-440D-B2FC-9FD5E52F0DBD}">
  <dimension ref="B1:AQ294"/>
  <sheetViews>
    <sheetView zoomScaleNormal="100" workbookViewId="0">
      <pane xSplit="5" ySplit="2" topLeftCell="F3" activePane="bottomRight" state="frozen"/>
      <selection pane="topRight" activeCell="F1" sqref="F1"/>
      <selection pane="bottomLeft" activeCell="A3" sqref="A3"/>
      <selection pane="bottomRight" activeCell="B1" sqref="B1"/>
    </sheetView>
  </sheetViews>
  <sheetFormatPr defaultRowHeight="15" x14ac:dyDescent="0.25"/>
  <cols>
    <col min="1" max="1" width="3.5703125" customWidth="1"/>
    <col min="2" max="2" width="25" bestFit="1" customWidth="1"/>
    <col min="3" max="3" width="15" bestFit="1" customWidth="1"/>
    <col min="4" max="4" width="37.140625" customWidth="1"/>
    <col min="5" max="5" width="10.28515625" style="4" bestFit="1" customWidth="1"/>
    <col min="6" max="6" width="8.28515625" customWidth="1"/>
    <col min="7" max="7" width="7.7109375" customWidth="1"/>
    <col min="8" max="8" width="11.140625" customWidth="1"/>
    <col min="9" max="9" width="7" customWidth="1"/>
    <col min="10" max="10" width="8" customWidth="1"/>
    <col min="11" max="11" width="17.5703125" customWidth="1"/>
    <col min="12" max="12" width="13.140625" style="78" bestFit="1" customWidth="1"/>
    <col min="13" max="13" width="12.42578125" style="87" bestFit="1" customWidth="1"/>
    <col min="14" max="14" width="11.42578125" style="87" customWidth="1"/>
    <col min="15" max="15" width="12.42578125" style="25" bestFit="1" customWidth="1"/>
    <col min="16" max="16" width="11.5703125" style="69" customWidth="1"/>
    <col min="17" max="17" width="8" style="21" customWidth="1"/>
    <col min="18" max="18" width="8.140625" style="121" customWidth="1"/>
    <col min="19" max="19" width="11" style="21" customWidth="1"/>
    <col min="20" max="20" width="11.140625" style="21" bestFit="1" customWidth="1"/>
    <col min="21" max="21" width="10.140625" style="21" customWidth="1"/>
    <col min="22" max="22" width="10.28515625" style="21" bestFit="1" customWidth="1"/>
    <col min="23" max="23" width="10.28515625" style="21" customWidth="1"/>
    <col min="24" max="24" width="10.42578125" style="21" bestFit="1" customWidth="1"/>
    <col min="25" max="25" width="12.7109375" style="21" bestFit="1" customWidth="1"/>
    <col min="26" max="26" width="12.85546875" style="21" bestFit="1" customWidth="1"/>
    <col min="27" max="27" width="11.28515625" style="21" customWidth="1"/>
    <col min="28" max="28" width="11.42578125" style="21" bestFit="1" customWidth="1"/>
    <col min="29" max="29" width="15.85546875" style="46" bestFit="1" customWidth="1"/>
    <col min="30" max="30" width="12.140625" style="46" bestFit="1" customWidth="1"/>
    <col min="31" max="31" width="13.42578125" style="21" customWidth="1"/>
    <col min="32" max="32" width="13.5703125" bestFit="1" customWidth="1"/>
    <col min="33" max="33" width="8.5703125" style="4" hidden="1" customWidth="1"/>
    <col min="34" max="34" width="9.85546875" style="122" bestFit="1" customWidth="1"/>
    <col min="35" max="35" width="14.42578125" bestFit="1" customWidth="1"/>
    <col min="36" max="36" width="10.28515625" style="111" bestFit="1" customWidth="1"/>
    <col min="38" max="38" width="14.5703125" bestFit="1" customWidth="1"/>
    <col min="39" max="39" width="9.85546875" bestFit="1" customWidth="1"/>
    <col min="40" max="40" width="14.42578125" bestFit="1" customWidth="1"/>
    <col min="41" max="41" width="26.7109375" bestFit="1" customWidth="1"/>
    <col min="43" max="43" width="11.7109375" style="111" bestFit="1" customWidth="1"/>
  </cols>
  <sheetData>
    <row r="1" spans="2:43" ht="15.75" thickBot="1" x14ac:dyDescent="0.3">
      <c r="B1" s="112" t="s">
        <v>1701</v>
      </c>
      <c r="AQ1" s="411" t="s">
        <v>1756</v>
      </c>
    </row>
    <row r="2" spans="2:43" s="4" customFormat="1" ht="15.75" thickBot="1" x14ac:dyDescent="0.3">
      <c r="B2" s="211" t="s">
        <v>1399</v>
      </c>
      <c r="C2" s="212" t="s">
        <v>1398</v>
      </c>
      <c r="D2" s="212" t="s">
        <v>1296</v>
      </c>
      <c r="E2" s="213" t="s">
        <v>1687</v>
      </c>
      <c r="F2" s="213" t="s">
        <v>1295</v>
      </c>
      <c r="G2" s="213" t="s">
        <v>1297</v>
      </c>
      <c r="H2" s="213" t="s">
        <v>1294</v>
      </c>
      <c r="I2" s="213" t="s">
        <v>336</v>
      </c>
      <c r="J2" s="213" t="s">
        <v>1688</v>
      </c>
      <c r="K2" s="213" t="s">
        <v>335</v>
      </c>
      <c r="L2" s="214" t="s">
        <v>1679</v>
      </c>
      <c r="M2" s="215" t="s">
        <v>1681</v>
      </c>
      <c r="N2" s="215" t="s">
        <v>1680</v>
      </c>
      <c r="O2" s="215" t="s">
        <v>1682</v>
      </c>
      <c r="P2" s="216" t="s">
        <v>1683</v>
      </c>
      <c r="Q2" s="217" t="s">
        <v>1684</v>
      </c>
      <c r="R2" s="218" t="s">
        <v>1689</v>
      </c>
      <c r="S2" s="217" t="s">
        <v>1685</v>
      </c>
      <c r="T2" s="218" t="s">
        <v>1690</v>
      </c>
      <c r="U2" s="217" t="s">
        <v>1851</v>
      </c>
      <c r="V2" s="218" t="s">
        <v>1852</v>
      </c>
      <c r="W2" s="217" t="s">
        <v>1686</v>
      </c>
      <c r="X2" s="218" t="s">
        <v>1691</v>
      </c>
      <c r="Y2" s="217" t="s">
        <v>1835</v>
      </c>
      <c r="Z2" s="218" t="s">
        <v>1836</v>
      </c>
      <c r="AA2" s="217" t="s">
        <v>1839</v>
      </c>
      <c r="AB2" s="218" t="s">
        <v>1840</v>
      </c>
      <c r="AC2" s="219" t="s">
        <v>1843</v>
      </c>
      <c r="AD2" s="218" t="s">
        <v>1844</v>
      </c>
      <c r="AE2" s="217" t="s">
        <v>1847</v>
      </c>
      <c r="AF2" s="218" t="s">
        <v>1848</v>
      </c>
      <c r="AG2" s="220" t="s">
        <v>1692</v>
      </c>
      <c r="AH2" s="221" t="s">
        <v>1400</v>
      </c>
      <c r="AI2" s="260" t="s">
        <v>1696</v>
      </c>
      <c r="AJ2" s="229" t="s">
        <v>1699</v>
      </c>
      <c r="AQ2" s="111" t="s">
        <v>1697</v>
      </c>
    </row>
    <row r="3" spans="2:43" ht="15.75" thickBot="1" x14ac:dyDescent="0.3">
      <c r="B3" s="225" t="s">
        <v>1421</v>
      </c>
      <c r="C3" s="161" t="s">
        <v>1332</v>
      </c>
      <c r="D3" s="161" t="s">
        <v>365</v>
      </c>
      <c r="E3" s="162">
        <v>4</v>
      </c>
      <c r="F3" s="161" t="s">
        <v>366</v>
      </c>
      <c r="G3" s="161" t="s">
        <v>340</v>
      </c>
      <c r="H3" s="161" t="s">
        <v>1043</v>
      </c>
      <c r="I3" s="161">
        <v>540050</v>
      </c>
      <c r="J3" s="161">
        <v>5480284</v>
      </c>
      <c r="K3" s="161" t="s">
        <v>307</v>
      </c>
      <c r="L3" s="163">
        <v>9.4192843463469136E-2</v>
      </c>
      <c r="M3" s="164">
        <v>4</v>
      </c>
      <c r="N3" s="165">
        <v>42.466071231317294</v>
      </c>
      <c r="O3" s="166">
        <v>4</v>
      </c>
      <c r="P3" s="167">
        <v>1</v>
      </c>
      <c r="Q3" s="168">
        <v>0</v>
      </c>
      <c r="R3" s="169">
        <f t="shared" ref="R3:R66" si="0">_xlfn.PERCENTRANK.INC(Q$3:Q$286,Q3,4)</f>
        <v>0</v>
      </c>
      <c r="S3" s="168" t="s">
        <v>1334</v>
      </c>
      <c r="T3" s="169" t="e">
        <f t="shared" ref="T3:T66" si="1">_xlfn.PERCENTRANK.INC(S$3:S$286,S3,4)</f>
        <v>#VALUE!</v>
      </c>
      <c r="U3" s="168">
        <v>0</v>
      </c>
      <c r="V3" s="169">
        <f t="shared" ref="V3:V66" si="2">_xlfn.PERCENTRANK.INC(U$3:U$286,U3,4)</f>
        <v>0</v>
      </c>
      <c r="W3" s="168">
        <v>0</v>
      </c>
      <c r="X3" s="169">
        <f t="shared" ref="X3:X66" si="3">_xlfn.PERCENTRANK.INC(W$3:W$286,W3,4)</f>
        <v>0</v>
      </c>
      <c r="Y3" s="168">
        <v>0</v>
      </c>
      <c r="Z3" s="169">
        <f t="shared" ref="Z3:Z66" si="4">_xlfn.PERCENTRANK.INC(Y$3:Y$286,Y3,4)</f>
        <v>0</v>
      </c>
      <c r="AA3" s="168">
        <v>0</v>
      </c>
      <c r="AB3" s="169">
        <f t="shared" ref="AB3:AB66" si="5">1-(_xlfn.PERCENTRANK.INC(AA$3:AA$286,AA3,4))</f>
        <v>0.17320000000000002</v>
      </c>
      <c r="AC3" s="170">
        <v>162500</v>
      </c>
      <c r="AD3" s="169">
        <f t="shared" ref="AD3:AD66" si="6">1-(_xlfn.PERCENTRANK.INC(AC$3:AC$286,AC3,4))</f>
        <v>9.5500000000000029E-2</v>
      </c>
      <c r="AE3" s="168">
        <v>0</v>
      </c>
      <c r="AF3" s="169">
        <f t="shared" ref="AF3:AF66" si="7">_xlfn.PERCENTRANK.INC(AE$3:AE$286,AE3,4)</f>
        <v>0</v>
      </c>
      <c r="AG3" s="171" t="e">
        <f t="shared" ref="AG3:AG66" si="8">AF3+AD3+AB3+Z3+X3+V3+T3+R3</f>
        <v>#VALUE!</v>
      </c>
      <c r="AH3" s="172" t="s">
        <v>1401</v>
      </c>
      <c r="AI3" s="230" t="s">
        <v>1694</v>
      </c>
      <c r="AJ3" s="263" t="s">
        <v>1302</v>
      </c>
      <c r="AL3" s="112" t="s">
        <v>1373</v>
      </c>
      <c r="AM3" s="148" t="s">
        <v>1374</v>
      </c>
      <c r="AN3" s="149" t="s">
        <v>1375</v>
      </c>
      <c r="AO3" s="224" t="s">
        <v>1695</v>
      </c>
    </row>
    <row r="4" spans="2:43" ht="15.75" thickBot="1" x14ac:dyDescent="0.3">
      <c r="B4" s="173" t="s">
        <v>1463</v>
      </c>
      <c r="C4" s="174" t="s">
        <v>1332</v>
      </c>
      <c r="D4" s="174" t="s">
        <v>355</v>
      </c>
      <c r="E4" s="175">
        <v>1</v>
      </c>
      <c r="F4" s="174" t="s">
        <v>356</v>
      </c>
      <c r="G4" s="174" t="s">
        <v>340</v>
      </c>
      <c r="H4" s="174" t="s">
        <v>357</v>
      </c>
      <c r="I4" s="174">
        <v>540115</v>
      </c>
      <c r="J4" s="174">
        <v>5401780</v>
      </c>
      <c r="K4" s="174" t="s">
        <v>113</v>
      </c>
      <c r="L4" s="176">
        <v>0.57491435376467293</v>
      </c>
      <c r="M4" s="177">
        <v>158</v>
      </c>
      <c r="N4" s="178">
        <v>274.82354365546666</v>
      </c>
      <c r="O4" s="179">
        <v>62</v>
      </c>
      <c r="P4" s="180">
        <v>2.5499999999999998</v>
      </c>
      <c r="Q4" s="181">
        <v>25.806451612903224</v>
      </c>
      <c r="R4" s="182">
        <f t="shared" si="0"/>
        <v>0.79849999999999999</v>
      </c>
      <c r="S4" s="181">
        <v>51.4</v>
      </c>
      <c r="T4" s="182">
        <f t="shared" si="1"/>
        <v>0.97160000000000002</v>
      </c>
      <c r="U4" s="181">
        <v>46.835443037974684</v>
      </c>
      <c r="V4" s="182">
        <f t="shared" si="2"/>
        <v>0.89039999999999997</v>
      </c>
      <c r="W4" s="181">
        <v>45.569620253164558</v>
      </c>
      <c r="X4" s="182">
        <f t="shared" si="3"/>
        <v>0.98580000000000001</v>
      </c>
      <c r="Y4" s="181">
        <v>64.912280701754383</v>
      </c>
      <c r="Z4" s="182">
        <f t="shared" si="4"/>
        <v>1</v>
      </c>
      <c r="AA4" s="181">
        <v>-26.991150442477899</v>
      </c>
      <c r="AB4" s="182">
        <f t="shared" si="5"/>
        <v>0.91169999999999995</v>
      </c>
      <c r="AC4" s="183">
        <v>20700</v>
      </c>
      <c r="AD4" s="182">
        <f t="shared" si="6"/>
        <v>0.98939999999999995</v>
      </c>
      <c r="AE4" s="181">
        <v>33.027522935779821</v>
      </c>
      <c r="AF4" s="182">
        <f t="shared" si="7"/>
        <v>0.96460000000000001</v>
      </c>
      <c r="AG4" s="182">
        <f t="shared" si="8"/>
        <v>7.5119999999999996</v>
      </c>
      <c r="AH4" s="222">
        <f t="shared" ref="AH4:AH67" si="9">_xlfn.PERCENTRANK.INC(AG$4:AG$286,AG4,4)</f>
        <v>1</v>
      </c>
      <c r="AI4" s="231" t="s">
        <v>1375</v>
      </c>
      <c r="AJ4" s="232">
        <v>1</v>
      </c>
      <c r="AM4" s="150" t="s">
        <v>1376</v>
      </c>
      <c r="AN4" s="151" t="s">
        <v>1377</v>
      </c>
    </row>
    <row r="5" spans="2:43" ht="15.75" thickBot="1" x14ac:dyDescent="0.3">
      <c r="B5" s="184" t="s">
        <v>1580</v>
      </c>
      <c r="C5" s="38" t="s">
        <v>1332</v>
      </c>
      <c r="D5" s="38" t="s">
        <v>355</v>
      </c>
      <c r="E5" s="13">
        <v>1</v>
      </c>
      <c r="F5" s="38" t="s">
        <v>356</v>
      </c>
      <c r="G5" s="38" t="s">
        <v>340</v>
      </c>
      <c r="H5" s="38" t="s">
        <v>1061</v>
      </c>
      <c r="I5" s="38">
        <v>540122</v>
      </c>
      <c r="J5" s="38">
        <v>5484484</v>
      </c>
      <c r="K5" s="38" t="s">
        <v>313</v>
      </c>
      <c r="L5" s="72">
        <v>0.91958443422198666</v>
      </c>
      <c r="M5" s="81">
        <v>679</v>
      </c>
      <c r="N5" s="141">
        <v>738.37700458084328</v>
      </c>
      <c r="O5" s="105">
        <v>224</v>
      </c>
      <c r="P5" s="63">
        <v>3.03</v>
      </c>
      <c r="Q5" s="26">
        <v>44.642857142857146</v>
      </c>
      <c r="R5" s="139">
        <f t="shared" si="0"/>
        <v>0.97519999999999996</v>
      </c>
      <c r="S5" s="26">
        <v>68.2</v>
      </c>
      <c r="T5" s="139">
        <f t="shared" si="1"/>
        <v>0.98929999999999996</v>
      </c>
      <c r="U5" s="26">
        <v>43.888070692194404</v>
      </c>
      <c r="V5" s="139">
        <f t="shared" si="2"/>
        <v>0.83740000000000003</v>
      </c>
      <c r="W5" s="26">
        <v>36.082474226804123</v>
      </c>
      <c r="X5" s="139">
        <f t="shared" si="3"/>
        <v>0.93279999999999996</v>
      </c>
      <c r="Y5" s="26">
        <v>28.333333333333332</v>
      </c>
      <c r="Z5" s="139">
        <f t="shared" si="4"/>
        <v>0.94689999999999996</v>
      </c>
      <c r="AA5" s="26">
        <v>-27.726218097447799</v>
      </c>
      <c r="AB5" s="139">
        <f t="shared" si="5"/>
        <v>0.92579999999999996</v>
      </c>
      <c r="AC5" s="43">
        <v>35100</v>
      </c>
      <c r="AD5" s="139">
        <f t="shared" si="6"/>
        <v>0.9788</v>
      </c>
      <c r="AE5" s="26">
        <v>14.971751412429379</v>
      </c>
      <c r="AF5" s="139">
        <f t="shared" si="7"/>
        <v>0.6784</v>
      </c>
      <c r="AG5" s="139">
        <f t="shared" si="8"/>
        <v>7.2645999999999997</v>
      </c>
      <c r="AH5" s="223">
        <f t="shared" si="9"/>
        <v>0.99639999999999995</v>
      </c>
      <c r="AI5" s="233" t="s">
        <v>1375</v>
      </c>
      <c r="AJ5" s="232">
        <v>2</v>
      </c>
      <c r="AM5" s="152" t="s">
        <v>1378</v>
      </c>
      <c r="AN5" s="153" t="s">
        <v>1379</v>
      </c>
      <c r="AQ5" s="410" t="s">
        <v>1698</v>
      </c>
    </row>
    <row r="6" spans="2:43" ht="15.75" thickBot="1" x14ac:dyDescent="0.3">
      <c r="B6" s="185" t="s">
        <v>1648</v>
      </c>
      <c r="C6" s="37" t="s">
        <v>1331</v>
      </c>
      <c r="D6" s="37" t="s">
        <v>355</v>
      </c>
      <c r="E6" s="12">
        <v>1</v>
      </c>
      <c r="F6" s="37" t="s">
        <v>356</v>
      </c>
      <c r="G6" s="37" t="s">
        <v>340</v>
      </c>
      <c r="H6" s="37" t="s">
        <v>1199</v>
      </c>
      <c r="I6" s="37">
        <v>540114</v>
      </c>
      <c r="J6" s="37" t="s">
        <v>1302</v>
      </c>
      <c r="K6" s="37" t="s">
        <v>1302</v>
      </c>
      <c r="L6" s="71">
        <v>521.62503614389504</v>
      </c>
      <c r="M6" s="80">
        <v>13177</v>
      </c>
      <c r="N6" s="140">
        <v>25.261440856847607</v>
      </c>
      <c r="O6" s="104">
        <v>4525</v>
      </c>
      <c r="P6" s="62">
        <v>2.9049723756906078</v>
      </c>
      <c r="Q6" s="32">
        <v>27.447513812154696</v>
      </c>
      <c r="R6" s="129">
        <f t="shared" si="0"/>
        <v>0.83389999999999997</v>
      </c>
      <c r="S6" s="32">
        <v>54.618973561430792</v>
      </c>
      <c r="T6" s="129">
        <f t="shared" si="1"/>
        <v>0.97509999999999997</v>
      </c>
      <c r="U6" s="32">
        <v>40.843894664946497</v>
      </c>
      <c r="V6" s="129">
        <f t="shared" si="2"/>
        <v>0.72430000000000005</v>
      </c>
      <c r="W6" s="32">
        <v>28.686347423541019</v>
      </c>
      <c r="X6" s="129">
        <f t="shared" si="3"/>
        <v>0.79849999999999999</v>
      </c>
      <c r="Y6" s="32">
        <v>29.344820251010422</v>
      </c>
      <c r="Z6" s="129">
        <f t="shared" si="4"/>
        <v>0.96109999999999995</v>
      </c>
      <c r="AA6" s="32">
        <v>-18.8181296615032</v>
      </c>
      <c r="AB6" s="129">
        <f t="shared" si="5"/>
        <v>0.78449999999999998</v>
      </c>
      <c r="AC6" s="42">
        <v>43700</v>
      </c>
      <c r="AD6" s="129">
        <f t="shared" si="6"/>
        <v>0.95409999999999995</v>
      </c>
      <c r="AE6" s="32">
        <v>30.642912470952748</v>
      </c>
      <c r="AF6" s="129">
        <f t="shared" si="7"/>
        <v>0.93630000000000002</v>
      </c>
      <c r="AG6" s="139">
        <f t="shared" si="8"/>
        <v>6.9678000000000004</v>
      </c>
      <c r="AH6" s="223">
        <f t="shared" si="9"/>
        <v>0.9929</v>
      </c>
      <c r="AI6" s="233" t="s">
        <v>1375</v>
      </c>
      <c r="AJ6" s="232">
        <v>3</v>
      </c>
      <c r="AM6" s="154" t="s">
        <v>1380</v>
      </c>
      <c r="AN6" s="155" t="s">
        <v>1381</v>
      </c>
      <c r="AQ6" s="410" t="s">
        <v>1698</v>
      </c>
    </row>
    <row r="7" spans="2:43" ht="15.75" thickBot="1" x14ac:dyDescent="0.3">
      <c r="B7" s="184" t="s">
        <v>1534</v>
      </c>
      <c r="C7" s="38" t="s">
        <v>1332</v>
      </c>
      <c r="D7" s="38" t="s">
        <v>707</v>
      </c>
      <c r="E7" s="13">
        <v>10</v>
      </c>
      <c r="F7" s="38" t="s">
        <v>708</v>
      </c>
      <c r="G7" s="38" t="s">
        <v>340</v>
      </c>
      <c r="H7" s="38" t="s">
        <v>1010</v>
      </c>
      <c r="I7" s="38">
        <v>540258</v>
      </c>
      <c r="J7" s="38">
        <v>5474788</v>
      </c>
      <c r="K7" s="38" t="s">
        <v>296</v>
      </c>
      <c r="L7" s="72">
        <v>0.29738004048793776</v>
      </c>
      <c r="M7" s="81">
        <v>134</v>
      </c>
      <c r="N7" s="141">
        <v>450.60186211601268</v>
      </c>
      <c r="O7" s="105">
        <v>53</v>
      </c>
      <c r="P7" s="63">
        <v>2.5299999999999998</v>
      </c>
      <c r="Q7" s="26">
        <v>60.377358490566039</v>
      </c>
      <c r="R7" s="139">
        <f t="shared" si="0"/>
        <v>0.99639999999999995</v>
      </c>
      <c r="S7" s="26">
        <v>70.599999999999994</v>
      </c>
      <c r="T7" s="139">
        <f t="shared" si="1"/>
        <v>0.99639999999999995</v>
      </c>
      <c r="U7" s="26">
        <v>52.985074626865668</v>
      </c>
      <c r="V7" s="139">
        <f t="shared" si="2"/>
        <v>0.96809999999999996</v>
      </c>
      <c r="W7" s="26">
        <v>41.044776119402989</v>
      </c>
      <c r="X7" s="139">
        <f t="shared" si="3"/>
        <v>0.97170000000000001</v>
      </c>
      <c r="Y7" s="26">
        <v>31.25</v>
      </c>
      <c r="Z7" s="139">
        <f t="shared" si="4"/>
        <v>0.97519999999999996</v>
      </c>
      <c r="AA7" s="26">
        <v>-28.965517241379299</v>
      </c>
      <c r="AB7" s="139">
        <f t="shared" si="5"/>
        <v>0.93640000000000001</v>
      </c>
      <c r="AC7" s="43">
        <v>90000</v>
      </c>
      <c r="AD7" s="139">
        <f t="shared" si="6"/>
        <v>0.59370000000000001</v>
      </c>
      <c r="AE7" s="26">
        <v>8.695652173913043</v>
      </c>
      <c r="AF7" s="139">
        <f t="shared" si="7"/>
        <v>0.49109999999999998</v>
      </c>
      <c r="AG7" s="139">
        <f t="shared" si="8"/>
        <v>6.9289999999999985</v>
      </c>
      <c r="AH7" s="223">
        <f t="shared" si="9"/>
        <v>0.98929999999999996</v>
      </c>
      <c r="AI7" s="233" t="s">
        <v>1375</v>
      </c>
      <c r="AJ7" s="232">
        <v>4</v>
      </c>
      <c r="AM7" s="156" t="s">
        <v>1382</v>
      </c>
      <c r="AN7" s="157" t="s">
        <v>1383</v>
      </c>
    </row>
    <row r="8" spans="2:43" ht="15.75" thickBot="1" x14ac:dyDescent="0.3">
      <c r="B8" s="184" t="s">
        <v>1507</v>
      </c>
      <c r="C8" s="38" t="s">
        <v>1332</v>
      </c>
      <c r="D8" s="38" t="s">
        <v>405</v>
      </c>
      <c r="E8" s="13">
        <v>1</v>
      </c>
      <c r="F8" s="38" t="s">
        <v>406</v>
      </c>
      <c r="G8" s="38" t="s">
        <v>340</v>
      </c>
      <c r="H8" s="38" t="s">
        <v>754</v>
      </c>
      <c r="I8" s="38">
        <v>540171</v>
      </c>
      <c r="J8" s="38">
        <v>5446468</v>
      </c>
      <c r="K8" s="38" t="s">
        <v>216</v>
      </c>
      <c r="L8" s="72">
        <v>0.50110756564470249</v>
      </c>
      <c r="M8" s="81">
        <v>639</v>
      </c>
      <c r="N8" s="141">
        <v>1275.1753192508504</v>
      </c>
      <c r="O8" s="105">
        <v>191</v>
      </c>
      <c r="P8" s="63">
        <v>3.35</v>
      </c>
      <c r="Q8" s="26">
        <v>56.02094240837696</v>
      </c>
      <c r="R8" s="139">
        <f t="shared" si="0"/>
        <v>0.9929</v>
      </c>
      <c r="S8" s="26">
        <v>42.9</v>
      </c>
      <c r="T8" s="139">
        <f t="shared" si="1"/>
        <v>0.92549999999999999</v>
      </c>
      <c r="U8" s="26">
        <v>53.208137715179973</v>
      </c>
      <c r="V8" s="139">
        <f t="shared" si="2"/>
        <v>0.97170000000000001</v>
      </c>
      <c r="W8" s="26">
        <v>30.203442879499214</v>
      </c>
      <c r="X8" s="139">
        <f t="shared" si="3"/>
        <v>0.83030000000000004</v>
      </c>
      <c r="Y8" s="26">
        <v>22.829581993569132</v>
      </c>
      <c r="Z8" s="139">
        <f t="shared" si="4"/>
        <v>0.90449999999999997</v>
      </c>
      <c r="AA8" s="26">
        <v>-2.8735632183908</v>
      </c>
      <c r="AB8" s="139">
        <f t="shared" si="5"/>
        <v>0.27210000000000001</v>
      </c>
      <c r="AC8" s="43">
        <v>75200</v>
      </c>
      <c r="AD8" s="139">
        <f t="shared" si="6"/>
        <v>0.77390000000000003</v>
      </c>
      <c r="AE8" s="26">
        <v>31.308411214953267</v>
      </c>
      <c r="AF8" s="139">
        <f t="shared" si="7"/>
        <v>0.93989999999999996</v>
      </c>
      <c r="AG8" s="139">
        <f t="shared" si="8"/>
        <v>6.6108000000000002</v>
      </c>
      <c r="AH8" s="223">
        <f t="shared" si="9"/>
        <v>0.98580000000000001</v>
      </c>
      <c r="AI8" s="233" t="s">
        <v>1375</v>
      </c>
      <c r="AJ8" s="232">
        <v>5</v>
      </c>
      <c r="AM8" s="159" t="s">
        <v>1401</v>
      </c>
      <c r="AN8" s="160" t="s">
        <v>1694</v>
      </c>
    </row>
    <row r="9" spans="2:43" ht="15.75" thickBot="1" x14ac:dyDescent="0.3">
      <c r="B9" s="184" t="s">
        <v>1516</v>
      </c>
      <c r="C9" s="38" t="s">
        <v>1332</v>
      </c>
      <c r="D9" s="38" t="s">
        <v>375</v>
      </c>
      <c r="E9" s="13">
        <v>5</v>
      </c>
      <c r="F9" s="38" t="s">
        <v>376</v>
      </c>
      <c r="G9" s="38" t="s">
        <v>340</v>
      </c>
      <c r="H9" s="38" t="s">
        <v>377</v>
      </c>
      <c r="I9" s="38">
        <v>540262</v>
      </c>
      <c r="J9" s="38">
        <v>5403364</v>
      </c>
      <c r="K9" s="38" t="s">
        <v>117</v>
      </c>
      <c r="L9" s="72">
        <v>0.33445465583849843</v>
      </c>
      <c r="M9" s="81">
        <v>62</v>
      </c>
      <c r="N9" s="141">
        <v>185.37639981288999</v>
      </c>
      <c r="O9" s="105">
        <v>25</v>
      </c>
      <c r="P9" s="63">
        <v>2.48</v>
      </c>
      <c r="Q9" s="26">
        <v>36</v>
      </c>
      <c r="R9" s="139">
        <f t="shared" si="0"/>
        <v>0.92930000000000001</v>
      </c>
      <c r="S9" s="26">
        <v>57.1</v>
      </c>
      <c r="T9" s="139">
        <f t="shared" si="1"/>
        <v>0.98219999999999996</v>
      </c>
      <c r="U9" s="26">
        <v>35.483870967741936</v>
      </c>
      <c r="V9" s="139">
        <f t="shared" si="2"/>
        <v>0.33210000000000001</v>
      </c>
      <c r="W9" s="26">
        <v>41.935483870967744</v>
      </c>
      <c r="X9" s="139">
        <f t="shared" si="3"/>
        <v>0.97519999999999996</v>
      </c>
      <c r="Y9" s="26">
        <v>32.5</v>
      </c>
      <c r="Z9" s="139">
        <f t="shared" si="4"/>
        <v>0.98229999999999995</v>
      </c>
      <c r="AA9" s="26">
        <v>-18.556701030927801</v>
      </c>
      <c r="AB9" s="139">
        <f t="shared" si="5"/>
        <v>0.77390000000000003</v>
      </c>
      <c r="AC9" s="43">
        <v>36300</v>
      </c>
      <c r="AD9" s="139">
        <f t="shared" si="6"/>
        <v>0.97530000000000006</v>
      </c>
      <c r="AE9" s="26">
        <v>13.333333333333334</v>
      </c>
      <c r="AF9" s="139">
        <f t="shared" si="7"/>
        <v>0.63949999999999996</v>
      </c>
      <c r="AG9" s="139">
        <f t="shared" si="8"/>
        <v>6.5897999999999985</v>
      </c>
      <c r="AH9" s="223">
        <f t="shared" si="9"/>
        <v>0.98219999999999996</v>
      </c>
      <c r="AI9" s="233" t="s">
        <v>1375</v>
      </c>
      <c r="AJ9" s="232">
        <v>6</v>
      </c>
    </row>
    <row r="10" spans="2:43" ht="15.75" thickBot="1" x14ac:dyDescent="0.3">
      <c r="B10" s="184" t="s">
        <v>1521</v>
      </c>
      <c r="C10" s="38" t="s">
        <v>1332</v>
      </c>
      <c r="D10" s="38" t="s">
        <v>955</v>
      </c>
      <c r="E10" s="13">
        <v>5</v>
      </c>
      <c r="F10" s="38" t="s">
        <v>956</v>
      </c>
      <c r="G10" s="38" t="s">
        <v>340</v>
      </c>
      <c r="H10" s="38" t="s">
        <v>957</v>
      </c>
      <c r="I10" s="38">
        <v>540184</v>
      </c>
      <c r="J10" s="38">
        <v>5467660</v>
      </c>
      <c r="K10" s="38" t="s">
        <v>279</v>
      </c>
      <c r="L10" s="72">
        <v>0.19442033870192835</v>
      </c>
      <c r="M10" s="81">
        <v>120</v>
      </c>
      <c r="N10" s="141">
        <v>617.21937530401897</v>
      </c>
      <c r="O10" s="105">
        <v>47</v>
      </c>
      <c r="P10" s="63">
        <v>2.5499999999999998</v>
      </c>
      <c r="Q10" s="26">
        <v>29.787234042553191</v>
      </c>
      <c r="R10" s="139">
        <f t="shared" si="0"/>
        <v>0.86209999999999998</v>
      </c>
      <c r="S10" s="26">
        <v>46.2</v>
      </c>
      <c r="T10" s="139">
        <f t="shared" si="1"/>
        <v>0.93610000000000004</v>
      </c>
      <c r="U10" s="26">
        <v>53.333333333333336</v>
      </c>
      <c r="V10" s="139">
        <f t="shared" si="2"/>
        <v>0.97519999999999996</v>
      </c>
      <c r="W10" s="26">
        <v>29.166666666666668</v>
      </c>
      <c r="X10" s="139">
        <f t="shared" si="3"/>
        <v>0.80910000000000004</v>
      </c>
      <c r="Y10" s="26">
        <v>17.857142857142858</v>
      </c>
      <c r="Z10" s="139">
        <f t="shared" si="4"/>
        <v>0.77729999999999999</v>
      </c>
      <c r="AA10" s="26">
        <v>-17.582417582417602</v>
      </c>
      <c r="AB10" s="139">
        <f t="shared" si="5"/>
        <v>0.75619999999999998</v>
      </c>
      <c r="AC10" s="43">
        <v>55800</v>
      </c>
      <c r="AD10" s="139">
        <f t="shared" si="6"/>
        <v>0.90820000000000001</v>
      </c>
      <c r="AE10" s="26">
        <v>8.8235294117647065</v>
      </c>
      <c r="AF10" s="139">
        <f t="shared" si="7"/>
        <v>0.49819999999999998</v>
      </c>
      <c r="AG10" s="139">
        <f t="shared" si="8"/>
        <v>6.5223999999999993</v>
      </c>
      <c r="AH10" s="223">
        <f t="shared" si="9"/>
        <v>0.97870000000000001</v>
      </c>
      <c r="AI10" s="233" t="s">
        <v>1375</v>
      </c>
      <c r="AJ10" s="232">
        <v>7</v>
      </c>
    </row>
    <row r="11" spans="2:43" ht="15.75" thickBot="1" x14ac:dyDescent="0.3">
      <c r="B11" s="184" t="s">
        <v>1479</v>
      </c>
      <c r="C11" s="38" t="s">
        <v>1332</v>
      </c>
      <c r="D11" s="38" t="s">
        <v>565</v>
      </c>
      <c r="E11" s="13">
        <v>2</v>
      </c>
      <c r="F11" s="38" t="s">
        <v>566</v>
      </c>
      <c r="G11" s="38" t="s">
        <v>340</v>
      </c>
      <c r="H11" s="38" t="s">
        <v>799</v>
      </c>
      <c r="I11" s="38">
        <v>545538</v>
      </c>
      <c r="J11" s="38">
        <v>5452324</v>
      </c>
      <c r="K11" s="38" t="s">
        <v>231</v>
      </c>
      <c r="L11" s="72">
        <v>0.54368475939427519</v>
      </c>
      <c r="M11" s="81">
        <v>509</v>
      </c>
      <c r="N11" s="141">
        <v>936.20428236223165</v>
      </c>
      <c r="O11" s="105">
        <v>269</v>
      </c>
      <c r="P11" s="63">
        <v>1.89</v>
      </c>
      <c r="Q11" s="26">
        <v>38.289962825278813</v>
      </c>
      <c r="R11" s="139">
        <f t="shared" si="0"/>
        <v>0.95050000000000001</v>
      </c>
      <c r="S11" s="26">
        <v>41.4</v>
      </c>
      <c r="T11" s="139">
        <f t="shared" si="1"/>
        <v>0.9113</v>
      </c>
      <c r="U11" s="26">
        <v>40.667976424361491</v>
      </c>
      <c r="V11" s="139">
        <f t="shared" si="2"/>
        <v>0.71020000000000005</v>
      </c>
      <c r="W11" s="26">
        <v>43.418467583497055</v>
      </c>
      <c r="X11" s="139">
        <f t="shared" si="3"/>
        <v>0.97870000000000001</v>
      </c>
      <c r="Y11" s="26">
        <v>19.379844961240313</v>
      </c>
      <c r="Z11" s="139">
        <f t="shared" si="4"/>
        <v>0.84450000000000003</v>
      </c>
      <c r="AA11" s="26">
        <v>-17.434869739479002</v>
      </c>
      <c r="AB11" s="139">
        <f t="shared" si="5"/>
        <v>0.74560000000000004</v>
      </c>
      <c r="AC11" s="43">
        <v>90100</v>
      </c>
      <c r="AD11" s="139">
        <f t="shared" si="6"/>
        <v>0.59020000000000006</v>
      </c>
      <c r="AE11" s="26">
        <v>18.895348837209301</v>
      </c>
      <c r="AF11" s="139">
        <f t="shared" si="7"/>
        <v>0.74550000000000005</v>
      </c>
      <c r="AG11" s="139">
        <f t="shared" si="8"/>
        <v>6.4764999999999997</v>
      </c>
      <c r="AH11" s="223">
        <f t="shared" si="9"/>
        <v>0.97509999999999997</v>
      </c>
      <c r="AI11" s="233" t="s">
        <v>1375</v>
      </c>
      <c r="AJ11" s="232">
        <v>8</v>
      </c>
    </row>
    <row r="12" spans="2:43" ht="15.75" thickBot="1" x14ac:dyDescent="0.3">
      <c r="B12" s="185" t="s">
        <v>1676</v>
      </c>
      <c r="C12" s="37" t="s">
        <v>1331</v>
      </c>
      <c r="D12" s="37" t="s">
        <v>841</v>
      </c>
      <c r="E12" s="12">
        <v>1</v>
      </c>
      <c r="F12" s="37" t="s">
        <v>842</v>
      </c>
      <c r="G12" s="37" t="s">
        <v>340</v>
      </c>
      <c r="H12" s="37" t="s">
        <v>1265</v>
      </c>
      <c r="I12" s="37">
        <v>540217</v>
      </c>
      <c r="J12" s="37" t="s">
        <v>1302</v>
      </c>
      <c r="K12" s="37" t="s">
        <v>1302</v>
      </c>
      <c r="L12" s="71">
        <v>497.53760711501315</v>
      </c>
      <c r="M12" s="80">
        <v>17522</v>
      </c>
      <c r="N12" s="140">
        <v>35.217438339187758</v>
      </c>
      <c r="O12" s="104">
        <v>6409</v>
      </c>
      <c r="P12" s="62">
        <v>2.7261663286004056</v>
      </c>
      <c r="Q12" s="32">
        <v>24.184740209080978</v>
      </c>
      <c r="R12" s="129">
        <f t="shared" si="0"/>
        <v>0.74909999999999999</v>
      </c>
      <c r="S12" s="32">
        <v>40.377754459601263</v>
      </c>
      <c r="T12" s="129">
        <f t="shared" si="1"/>
        <v>0.89710000000000001</v>
      </c>
      <c r="U12" s="32">
        <v>38.973861431343451</v>
      </c>
      <c r="V12" s="129">
        <f t="shared" si="2"/>
        <v>0.61129999999999995</v>
      </c>
      <c r="W12" s="32">
        <v>36.612866300366299</v>
      </c>
      <c r="X12" s="129">
        <f t="shared" si="3"/>
        <v>0.94689999999999996</v>
      </c>
      <c r="Y12" s="32">
        <v>24.885988362950147</v>
      </c>
      <c r="Z12" s="129">
        <f t="shared" si="4"/>
        <v>0.92569999999999997</v>
      </c>
      <c r="AA12" s="32">
        <v>-11.7323420074349</v>
      </c>
      <c r="AB12" s="129">
        <f t="shared" si="5"/>
        <v>0.62549999999999994</v>
      </c>
      <c r="AC12" s="42">
        <v>75500</v>
      </c>
      <c r="AD12" s="129">
        <f t="shared" si="6"/>
        <v>0.76680000000000004</v>
      </c>
      <c r="AE12" s="32">
        <v>31.585365853658537</v>
      </c>
      <c r="AF12" s="129">
        <f t="shared" si="7"/>
        <v>0.95050000000000001</v>
      </c>
      <c r="AG12" s="139">
        <f t="shared" si="8"/>
        <v>6.4729000000000001</v>
      </c>
      <c r="AH12" s="223">
        <f t="shared" si="9"/>
        <v>0.97160000000000002</v>
      </c>
      <c r="AI12" s="233" t="s">
        <v>1375</v>
      </c>
      <c r="AJ12" s="232">
        <v>9</v>
      </c>
    </row>
    <row r="13" spans="2:43" ht="15.75" thickBot="1" x14ac:dyDescent="0.3">
      <c r="B13" s="185" t="s">
        <v>1651</v>
      </c>
      <c r="C13" s="37" t="s">
        <v>1331</v>
      </c>
      <c r="D13" s="37" t="s">
        <v>565</v>
      </c>
      <c r="E13" s="12">
        <v>2</v>
      </c>
      <c r="F13" s="37" t="s">
        <v>566</v>
      </c>
      <c r="G13" s="37" t="s">
        <v>340</v>
      </c>
      <c r="H13" s="37" t="s">
        <v>1208</v>
      </c>
      <c r="I13" s="37">
        <v>540133</v>
      </c>
      <c r="J13" s="37" t="s">
        <v>1302</v>
      </c>
      <c r="K13" s="37" t="s">
        <v>1302</v>
      </c>
      <c r="L13" s="71">
        <v>416.56236465560704</v>
      </c>
      <c r="M13" s="80">
        <v>19183</v>
      </c>
      <c r="N13" s="140">
        <v>46.050727640408766</v>
      </c>
      <c r="O13" s="104">
        <v>7025</v>
      </c>
      <c r="P13" s="62">
        <v>2.7306761565836299</v>
      </c>
      <c r="Q13" s="32">
        <v>27.444839857651242</v>
      </c>
      <c r="R13" s="129">
        <f t="shared" si="0"/>
        <v>0.83030000000000004</v>
      </c>
      <c r="S13" s="32">
        <v>38.426015008658844</v>
      </c>
      <c r="T13" s="129">
        <f t="shared" si="1"/>
        <v>0.87229999999999996</v>
      </c>
      <c r="U13" s="32">
        <v>38.336026690298702</v>
      </c>
      <c r="V13" s="129">
        <f t="shared" si="2"/>
        <v>0.54769999999999996</v>
      </c>
      <c r="W13" s="32">
        <v>31.475785852056511</v>
      </c>
      <c r="X13" s="129">
        <f t="shared" si="3"/>
        <v>0.85860000000000003</v>
      </c>
      <c r="Y13" s="32">
        <v>25.325295890612367</v>
      </c>
      <c r="Z13" s="129">
        <f t="shared" si="4"/>
        <v>0.92930000000000001</v>
      </c>
      <c r="AA13" s="32">
        <v>-12.494243345307201</v>
      </c>
      <c r="AB13" s="129">
        <f t="shared" si="5"/>
        <v>0.66080000000000005</v>
      </c>
      <c r="AC13" s="42">
        <v>83000</v>
      </c>
      <c r="AD13" s="129">
        <f t="shared" si="6"/>
        <v>0.65379999999999994</v>
      </c>
      <c r="AE13" s="32">
        <v>36.723352228520618</v>
      </c>
      <c r="AF13" s="129">
        <f t="shared" si="7"/>
        <v>0.98580000000000001</v>
      </c>
      <c r="AG13" s="139">
        <f t="shared" si="8"/>
        <v>6.3386000000000005</v>
      </c>
      <c r="AH13" s="223">
        <f t="shared" si="9"/>
        <v>0.96799999999999997</v>
      </c>
      <c r="AI13" s="233" t="s">
        <v>1375</v>
      </c>
      <c r="AJ13" s="232">
        <v>10</v>
      </c>
    </row>
    <row r="14" spans="2:43" ht="15.75" thickBot="1" x14ac:dyDescent="0.3">
      <c r="B14" s="184" t="s">
        <v>1476</v>
      </c>
      <c r="C14" s="38" t="s">
        <v>1332</v>
      </c>
      <c r="D14" s="38" t="s">
        <v>565</v>
      </c>
      <c r="E14" s="13">
        <v>2</v>
      </c>
      <c r="F14" s="38" t="s">
        <v>566</v>
      </c>
      <c r="G14" s="38" t="s">
        <v>340</v>
      </c>
      <c r="H14" s="38" t="s">
        <v>567</v>
      </c>
      <c r="I14" s="38">
        <v>540134</v>
      </c>
      <c r="J14" s="38">
        <v>5420980</v>
      </c>
      <c r="K14" s="38" t="s">
        <v>163</v>
      </c>
      <c r="L14" s="72">
        <v>1.9860188030044497</v>
      </c>
      <c r="M14" s="81">
        <v>483</v>
      </c>
      <c r="N14" s="141">
        <v>243.20011435406226</v>
      </c>
      <c r="O14" s="105">
        <v>194</v>
      </c>
      <c r="P14" s="63">
        <v>2.4900000000000002</v>
      </c>
      <c r="Q14" s="26">
        <v>30.412371134020617</v>
      </c>
      <c r="R14" s="139">
        <f t="shared" si="0"/>
        <v>0.87270000000000003</v>
      </c>
      <c r="S14" s="26">
        <v>32.4</v>
      </c>
      <c r="T14" s="139">
        <f t="shared" si="1"/>
        <v>0.79430000000000001</v>
      </c>
      <c r="U14" s="26">
        <v>31.262939958592135</v>
      </c>
      <c r="V14" s="139">
        <f t="shared" si="2"/>
        <v>0.16250000000000001</v>
      </c>
      <c r="W14" s="26">
        <v>45.962732919254655</v>
      </c>
      <c r="X14" s="139">
        <f t="shared" si="3"/>
        <v>0.98929999999999996</v>
      </c>
      <c r="Y14" s="26">
        <v>28.497409326424872</v>
      </c>
      <c r="Z14" s="139">
        <f t="shared" si="4"/>
        <v>0.95050000000000001</v>
      </c>
      <c r="AA14" s="26">
        <v>-27.1157167530225</v>
      </c>
      <c r="AB14" s="139">
        <f t="shared" si="5"/>
        <v>0.91520000000000001</v>
      </c>
      <c r="AC14" s="43">
        <v>82700</v>
      </c>
      <c r="AD14" s="139">
        <f t="shared" si="6"/>
        <v>0.66439999999999999</v>
      </c>
      <c r="AE14" s="26">
        <v>34.364261168384878</v>
      </c>
      <c r="AF14" s="139">
        <f t="shared" si="7"/>
        <v>0.97519999999999996</v>
      </c>
      <c r="AG14" s="139">
        <f t="shared" si="8"/>
        <v>6.3240999999999996</v>
      </c>
      <c r="AH14" s="223">
        <f t="shared" si="9"/>
        <v>0.96450000000000002</v>
      </c>
      <c r="AI14" s="233" t="s">
        <v>1375</v>
      </c>
      <c r="AJ14" s="232">
        <v>11</v>
      </c>
    </row>
    <row r="15" spans="2:43" ht="15.75" thickBot="1" x14ac:dyDescent="0.3">
      <c r="B15" s="184" t="s">
        <v>1147</v>
      </c>
      <c r="C15" s="38" t="s">
        <v>1332</v>
      </c>
      <c r="D15" s="38" t="s">
        <v>538</v>
      </c>
      <c r="E15" s="13">
        <v>3</v>
      </c>
      <c r="F15" s="38" t="s">
        <v>539</v>
      </c>
      <c r="G15" s="38" t="s">
        <v>340</v>
      </c>
      <c r="H15" s="38" t="s">
        <v>540</v>
      </c>
      <c r="I15" s="38">
        <v>540023</v>
      </c>
      <c r="J15" s="38">
        <v>5415676</v>
      </c>
      <c r="K15" s="38" t="s">
        <v>156</v>
      </c>
      <c r="L15" s="72">
        <v>0.61435526202115986</v>
      </c>
      <c r="M15" s="81">
        <v>626</v>
      </c>
      <c r="N15" s="141">
        <v>1018.9544042327077</v>
      </c>
      <c r="O15" s="105">
        <v>200</v>
      </c>
      <c r="P15" s="63">
        <v>3.06</v>
      </c>
      <c r="Q15" s="26">
        <v>63</v>
      </c>
      <c r="R15" s="139">
        <f t="shared" si="0"/>
        <v>1</v>
      </c>
      <c r="S15" s="26">
        <v>26.3</v>
      </c>
      <c r="T15" s="139">
        <f t="shared" si="1"/>
        <v>0.63119999999999998</v>
      </c>
      <c r="U15" s="26">
        <v>50.319488817891376</v>
      </c>
      <c r="V15" s="139">
        <f t="shared" si="2"/>
        <v>0.94689999999999996</v>
      </c>
      <c r="W15" s="26">
        <v>23.322683706070286</v>
      </c>
      <c r="X15" s="139">
        <f t="shared" si="3"/>
        <v>0.65369999999999995</v>
      </c>
      <c r="Y15" s="26">
        <v>23.121387283236995</v>
      </c>
      <c r="Z15" s="139">
        <f t="shared" si="4"/>
        <v>0.91159999999999997</v>
      </c>
      <c r="AA15" s="26">
        <v>-19.348268839103898</v>
      </c>
      <c r="AB15" s="139">
        <f t="shared" si="5"/>
        <v>0.80920000000000003</v>
      </c>
      <c r="AC15" s="43">
        <v>71400</v>
      </c>
      <c r="AD15" s="139">
        <f t="shared" si="6"/>
        <v>0.81279999999999997</v>
      </c>
      <c r="AE15" s="26">
        <v>9.5744680851063837</v>
      </c>
      <c r="AF15" s="139">
        <f t="shared" si="7"/>
        <v>0.55469999999999997</v>
      </c>
      <c r="AG15" s="139">
        <f t="shared" si="8"/>
        <v>6.3201000000000001</v>
      </c>
      <c r="AH15" s="223">
        <f t="shared" si="9"/>
        <v>0.96089999999999998</v>
      </c>
      <c r="AI15" s="233" t="s">
        <v>1375</v>
      </c>
      <c r="AJ15" s="232">
        <v>12</v>
      </c>
    </row>
    <row r="16" spans="2:43" ht="15.75" thickBot="1" x14ac:dyDescent="0.3">
      <c r="B16" s="184" t="s">
        <v>1528</v>
      </c>
      <c r="C16" s="38" t="s">
        <v>1332</v>
      </c>
      <c r="D16" s="38" t="s">
        <v>511</v>
      </c>
      <c r="E16" s="13">
        <v>2</v>
      </c>
      <c r="F16" s="38" t="s">
        <v>512</v>
      </c>
      <c r="G16" s="38" t="s">
        <v>340</v>
      </c>
      <c r="H16" s="38" t="s">
        <v>622</v>
      </c>
      <c r="I16" s="38">
        <v>540202</v>
      </c>
      <c r="J16" s="38">
        <v>5428516</v>
      </c>
      <c r="K16" s="38" t="s">
        <v>179</v>
      </c>
      <c r="L16" s="72">
        <v>0.88533460334024539</v>
      </c>
      <c r="M16" s="81">
        <v>590</v>
      </c>
      <c r="N16" s="141">
        <v>666.41470668153192</v>
      </c>
      <c r="O16" s="105">
        <v>252</v>
      </c>
      <c r="P16" s="63">
        <v>2.34</v>
      </c>
      <c r="Q16" s="26">
        <v>39.285714285714285</v>
      </c>
      <c r="R16" s="139">
        <f t="shared" si="0"/>
        <v>0.96109999999999995</v>
      </c>
      <c r="S16" s="26">
        <v>43.1</v>
      </c>
      <c r="T16" s="139">
        <f t="shared" si="1"/>
        <v>0.92900000000000005</v>
      </c>
      <c r="U16" s="26">
        <v>37.627118644067799</v>
      </c>
      <c r="V16" s="139">
        <f t="shared" si="2"/>
        <v>0.46639999999999998</v>
      </c>
      <c r="W16" s="26">
        <v>28.305084745762709</v>
      </c>
      <c r="X16" s="139">
        <f t="shared" si="3"/>
        <v>0.78790000000000004</v>
      </c>
      <c r="Y16" s="26">
        <v>25.617977528089884</v>
      </c>
      <c r="Z16" s="139">
        <f t="shared" si="4"/>
        <v>0.93630000000000002</v>
      </c>
      <c r="AA16" s="26">
        <v>-4.2553191489361701</v>
      </c>
      <c r="AB16" s="139">
        <f t="shared" si="5"/>
        <v>0.33220000000000005</v>
      </c>
      <c r="AC16" s="43">
        <v>59100</v>
      </c>
      <c r="AD16" s="139">
        <f t="shared" si="6"/>
        <v>0.89400000000000002</v>
      </c>
      <c r="AE16" s="26">
        <v>34.643734643734639</v>
      </c>
      <c r="AF16" s="139">
        <f t="shared" si="7"/>
        <v>0.97870000000000001</v>
      </c>
      <c r="AG16" s="139">
        <f t="shared" si="8"/>
        <v>6.2856000000000005</v>
      </c>
      <c r="AH16" s="223">
        <f t="shared" si="9"/>
        <v>0.95740000000000003</v>
      </c>
      <c r="AI16" s="233" t="s">
        <v>1375</v>
      </c>
      <c r="AJ16" s="232">
        <v>13</v>
      </c>
    </row>
    <row r="17" spans="2:43" ht="15.75" thickBot="1" x14ac:dyDescent="0.3">
      <c r="B17" s="184" t="s">
        <v>1420</v>
      </c>
      <c r="C17" s="38" t="s">
        <v>1332</v>
      </c>
      <c r="D17" s="38" t="s">
        <v>365</v>
      </c>
      <c r="E17" s="13">
        <v>4</v>
      </c>
      <c r="F17" s="38" t="s">
        <v>366</v>
      </c>
      <c r="G17" s="38" t="s">
        <v>340</v>
      </c>
      <c r="H17" s="38" t="s">
        <v>895</v>
      </c>
      <c r="I17" s="38">
        <v>540032</v>
      </c>
      <c r="J17" s="38">
        <v>5462356</v>
      </c>
      <c r="K17" s="38" t="s">
        <v>260</v>
      </c>
      <c r="L17" s="72">
        <v>0.29967247953424159</v>
      </c>
      <c r="M17" s="81">
        <v>103</v>
      </c>
      <c r="N17" s="141">
        <v>343.7085719719247</v>
      </c>
      <c r="O17" s="105">
        <v>52</v>
      </c>
      <c r="P17" s="63">
        <v>1.98</v>
      </c>
      <c r="Q17" s="26">
        <v>32.692307692307693</v>
      </c>
      <c r="R17" s="139">
        <f t="shared" si="0"/>
        <v>0.90810000000000002</v>
      </c>
      <c r="S17" s="26">
        <v>69.7</v>
      </c>
      <c r="T17" s="139">
        <f t="shared" si="1"/>
        <v>0.9929</v>
      </c>
      <c r="U17" s="26">
        <v>22.330097087378643</v>
      </c>
      <c r="V17" s="139">
        <f t="shared" si="2"/>
        <v>3.5299999999999998E-2</v>
      </c>
      <c r="W17" s="26">
        <v>43.689320388349515</v>
      </c>
      <c r="X17" s="139">
        <f t="shared" si="3"/>
        <v>0.98229999999999995</v>
      </c>
      <c r="Y17" s="26">
        <v>20.253164556962027</v>
      </c>
      <c r="Z17" s="139">
        <f t="shared" si="4"/>
        <v>0.86570000000000003</v>
      </c>
      <c r="AA17" s="26">
        <v>-18.562874251497</v>
      </c>
      <c r="AB17" s="139">
        <f t="shared" si="5"/>
        <v>0.77739999999999998</v>
      </c>
      <c r="AC17" s="43">
        <v>47100</v>
      </c>
      <c r="AD17" s="139">
        <f t="shared" si="6"/>
        <v>0.94699999999999995</v>
      </c>
      <c r="AE17" s="26">
        <v>16.666666666666664</v>
      </c>
      <c r="AF17" s="139">
        <f t="shared" si="7"/>
        <v>0.70669999999999999</v>
      </c>
      <c r="AG17" s="139">
        <f t="shared" si="8"/>
        <v>6.2153999999999998</v>
      </c>
      <c r="AH17" s="223">
        <f t="shared" si="9"/>
        <v>0.95389999999999997</v>
      </c>
      <c r="AI17" s="233" t="s">
        <v>1375</v>
      </c>
      <c r="AJ17" s="232">
        <v>14</v>
      </c>
    </row>
    <row r="18" spans="2:43" ht="15.75" thickBot="1" x14ac:dyDescent="0.3">
      <c r="B18" s="184" t="s">
        <v>1579</v>
      </c>
      <c r="C18" s="38" t="s">
        <v>1332</v>
      </c>
      <c r="D18" s="38" t="s">
        <v>355</v>
      </c>
      <c r="E18" s="13">
        <v>1</v>
      </c>
      <c r="F18" s="38" t="s">
        <v>356</v>
      </c>
      <c r="G18" s="38" t="s">
        <v>340</v>
      </c>
      <c r="H18" s="38" t="s">
        <v>742</v>
      </c>
      <c r="I18" s="38">
        <v>540119</v>
      </c>
      <c r="J18" s="38">
        <v>5443516</v>
      </c>
      <c r="K18" s="38" t="s">
        <v>212</v>
      </c>
      <c r="L18" s="72">
        <v>0.32346025299005543</v>
      </c>
      <c r="M18" s="81">
        <v>68</v>
      </c>
      <c r="N18" s="141">
        <v>210.22675698609132</v>
      </c>
      <c r="O18" s="105">
        <v>41</v>
      </c>
      <c r="P18" s="63">
        <v>1.66</v>
      </c>
      <c r="Q18" s="26">
        <v>31.707317073170731</v>
      </c>
      <c r="R18" s="139">
        <f t="shared" si="0"/>
        <v>0.89390000000000003</v>
      </c>
      <c r="S18" s="26">
        <v>88.9</v>
      </c>
      <c r="T18" s="139">
        <f t="shared" si="1"/>
        <v>1</v>
      </c>
      <c r="U18" s="26">
        <v>25</v>
      </c>
      <c r="V18" s="139">
        <f t="shared" si="2"/>
        <v>6.3600000000000004E-2</v>
      </c>
      <c r="W18" s="26">
        <v>48.529411764705884</v>
      </c>
      <c r="X18" s="139">
        <f t="shared" si="3"/>
        <v>0.9929</v>
      </c>
      <c r="Y18" s="26">
        <v>20.689655172413794</v>
      </c>
      <c r="Z18" s="139">
        <f t="shared" si="4"/>
        <v>0.87270000000000003</v>
      </c>
      <c r="AA18" s="26">
        <v>-37.588652482269502</v>
      </c>
      <c r="AB18" s="139">
        <f t="shared" si="5"/>
        <v>0.9859</v>
      </c>
      <c r="AC18" s="43">
        <v>16700</v>
      </c>
      <c r="AD18" s="139">
        <f t="shared" si="6"/>
        <v>1</v>
      </c>
      <c r="AE18" s="26">
        <v>5.7142857142857144</v>
      </c>
      <c r="AF18" s="139">
        <f t="shared" si="7"/>
        <v>0.3604</v>
      </c>
      <c r="AG18" s="139">
        <f t="shared" si="8"/>
        <v>6.1694000000000004</v>
      </c>
      <c r="AH18" s="223">
        <f t="shared" si="9"/>
        <v>0.95030000000000003</v>
      </c>
      <c r="AI18" s="233" t="s">
        <v>1375</v>
      </c>
      <c r="AJ18" s="232">
        <v>15</v>
      </c>
      <c r="AQ18" s="410" t="s">
        <v>1698</v>
      </c>
    </row>
    <row r="19" spans="2:43" ht="15.75" thickBot="1" x14ac:dyDescent="0.3">
      <c r="B19" s="184" t="s">
        <v>1468</v>
      </c>
      <c r="C19" s="38" t="s">
        <v>1332</v>
      </c>
      <c r="D19" s="38" t="s">
        <v>355</v>
      </c>
      <c r="E19" s="13">
        <v>1</v>
      </c>
      <c r="F19" s="38" t="s">
        <v>356</v>
      </c>
      <c r="G19" s="38" t="s">
        <v>340</v>
      </c>
      <c r="H19" s="38" t="s">
        <v>862</v>
      </c>
      <c r="I19" s="38">
        <v>540121</v>
      </c>
      <c r="J19" s="38">
        <v>5459428</v>
      </c>
      <c r="K19" s="38" t="s">
        <v>250</v>
      </c>
      <c r="L19" s="72">
        <v>0.96282353318205671</v>
      </c>
      <c r="M19" s="81">
        <v>367</v>
      </c>
      <c r="N19" s="141">
        <v>381.17057524247838</v>
      </c>
      <c r="O19" s="105">
        <v>97</v>
      </c>
      <c r="P19" s="63">
        <v>3.78</v>
      </c>
      <c r="Q19" s="26">
        <v>29.896907216494846</v>
      </c>
      <c r="R19" s="139">
        <f t="shared" si="0"/>
        <v>0.86570000000000003</v>
      </c>
      <c r="S19" s="26">
        <v>40.299999999999997</v>
      </c>
      <c r="T19" s="139">
        <f t="shared" si="1"/>
        <v>0.89359999999999995</v>
      </c>
      <c r="U19" s="26">
        <v>32.425068119891009</v>
      </c>
      <c r="V19" s="139">
        <f t="shared" si="2"/>
        <v>0.1978</v>
      </c>
      <c r="W19" s="26">
        <v>32.697547683923709</v>
      </c>
      <c r="X19" s="139">
        <f t="shared" si="3"/>
        <v>0.88690000000000002</v>
      </c>
      <c r="Y19" s="26">
        <v>18.43137254901961</v>
      </c>
      <c r="Z19" s="139">
        <f t="shared" si="4"/>
        <v>0.80910000000000004</v>
      </c>
      <c r="AA19" s="26">
        <v>-46.153846153846203</v>
      </c>
      <c r="AB19" s="139">
        <f t="shared" si="5"/>
        <v>0.99650000000000005</v>
      </c>
      <c r="AC19" s="43">
        <v>29200</v>
      </c>
      <c r="AD19" s="139">
        <f t="shared" si="6"/>
        <v>0.9859</v>
      </c>
      <c r="AE19" s="26">
        <v>7.7669902912621351</v>
      </c>
      <c r="AF19" s="139">
        <f t="shared" si="7"/>
        <v>0.46639999999999998</v>
      </c>
      <c r="AG19" s="139">
        <f t="shared" si="8"/>
        <v>6.1019000000000005</v>
      </c>
      <c r="AH19" s="223">
        <f t="shared" si="9"/>
        <v>0.94679999999999997</v>
      </c>
      <c r="AI19" s="233" t="s">
        <v>1375</v>
      </c>
      <c r="AJ19" s="232">
        <v>16</v>
      </c>
      <c r="AQ19" s="410" t="s">
        <v>1698</v>
      </c>
    </row>
    <row r="20" spans="2:43" ht="15.75" thickBot="1" x14ac:dyDescent="0.3">
      <c r="B20" s="186" t="s">
        <v>1425</v>
      </c>
      <c r="C20" s="48" t="s">
        <v>1332</v>
      </c>
      <c r="D20" s="48" t="s">
        <v>601</v>
      </c>
      <c r="E20" s="49">
        <v>4</v>
      </c>
      <c r="F20" s="48" t="s">
        <v>350</v>
      </c>
      <c r="G20" s="48" t="s">
        <v>340</v>
      </c>
      <c r="H20" s="48" t="s">
        <v>938</v>
      </c>
      <c r="I20" s="48">
        <v>540244</v>
      </c>
      <c r="J20" s="48">
        <v>5466412</v>
      </c>
      <c r="K20" s="48" t="s">
        <v>274</v>
      </c>
      <c r="L20" s="75">
        <v>0.34529447937626484</v>
      </c>
      <c r="M20" s="84">
        <v>139</v>
      </c>
      <c r="N20" s="143">
        <v>402.55494455366812</v>
      </c>
      <c r="O20" s="107">
        <v>59</v>
      </c>
      <c r="P20" s="66">
        <v>2.36</v>
      </c>
      <c r="Q20" s="50">
        <v>38.983050847457626</v>
      </c>
      <c r="R20" s="136">
        <f t="shared" si="0"/>
        <v>0.95750000000000002</v>
      </c>
      <c r="S20" s="50">
        <v>50</v>
      </c>
      <c r="T20" s="136">
        <f t="shared" si="1"/>
        <v>0.96799999999999997</v>
      </c>
      <c r="U20" s="50">
        <v>33.812949640287769</v>
      </c>
      <c r="V20" s="136">
        <f t="shared" si="2"/>
        <v>0.25440000000000002</v>
      </c>
      <c r="W20" s="50">
        <v>30.935251798561154</v>
      </c>
      <c r="X20" s="136">
        <f t="shared" si="3"/>
        <v>0.85150000000000003</v>
      </c>
      <c r="Y20" s="50">
        <v>23.387096774193548</v>
      </c>
      <c r="Z20" s="136">
        <f t="shared" si="4"/>
        <v>0.91510000000000002</v>
      </c>
      <c r="AA20" s="50">
        <v>-23.448275862069</v>
      </c>
      <c r="AB20" s="136">
        <f t="shared" si="5"/>
        <v>0.86219999999999997</v>
      </c>
      <c r="AC20" s="51">
        <v>57500</v>
      </c>
      <c r="AD20" s="136">
        <f t="shared" si="6"/>
        <v>0.90459999999999996</v>
      </c>
      <c r="AE20" s="50">
        <v>5.0632911392405067</v>
      </c>
      <c r="AF20" s="136">
        <f t="shared" si="7"/>
        <v>0.3533</v>
      </c>
      <c r="AG20" s="139">
        <f t="shared" si="8"/>
        <v>6.0665999999999993</v>
      </c>
      <c r="AH20" s="223">
        <f t="shared" si="9"/>
        <v>0.94320000000000004</v>
      </c>
      <c r="AI20" s="233" t="s">
        <v>1375</v>
      </c>
      <c r="AJ20" s="232">
        <v>17</v>
      </c>
    </row>
    <row r="21" spans="2:43" ht="15.75" thickBot="1" x14ac:dyDescent="0.3">
      <c r="B21" s="184" t="s">
        <v>1466</v>
      </c>
      <c r="C21" s="38" t="s">
        <v>1332</v>
      </c>
      <c r="D21" s="38" t="s">
        <v>355</v>
      </c>
      <c r="E21" s="13">
        <v>1</v>
      </c>
      <c r="F21" s="38" t="s">
        <v>356</v>
      </c>
      <c r="G21" s="38" t="s">
        <v>340</v>
      </c>
      <c r="H21" s="38" t="s">
        <v>722</v>
      </c>
      <c r="I21" s="38">
        <v>540118</v>
      </c>
      <c r="J21" s="38">
        <v>5439652</v>
      </c>
      <c r="K21" s="38" t="s">
        <v>206</v>
      </c>
      <c r="L21" s="72">
        <v>0.83479290966239927</v>
      </c>
      <c r="M21" s="81">
        <v>245</v>
      </c>
      <c r="N21" s="141">
        <v>293.48596180468405</v>
      </c>
      <c r="O21" s="105">
        <v>79</v>
      </c>
      <c r="P21" s="63">
        <v>3.1</v>
      </c>
      <c r="Q21" s="26">
        <v>18.9873417721519</v>
      </c>
      <c r="R21" s="139">
        <f t="shared" si="0"/>
        <v>0.59009999999999996</v>
      </c>
      <c r="S21" s="26">
        <v>30.4</v>
      </c>
      <c r="T21" s="139">
        <f t="shared" si="1"/>
        <v>0.75529999999999997</v>
      </c>
      <c r="U21" s="26">
        <v>40.816326530612244</v>
      </c>
      <c r="V21" s="139">
        <f t="shared" si="2"/>
        <v>0.7208</v>
      </c>
      <c r="W21" s="26">
        <v>35.510204081632651</v>
      </c>
      <c r="X21" s="139">
        <f t="shared" si="3"/>
        <v>0.91869999999999996</v>
      </c>
      <c r="Y21" s="26">
        <v>14.285714285714285</v>
      </c>
      <c r="Z21" s="139">
        <f t="shared" si="4"/>
        <v>0.62890000000000001</v>
      </c>
      <c r="AA21" s="26">
        <v>-14.9006622516556</v>
      </c>
      <c r="AB21" s="139">
        <f t="shared" si="5"/>
        <v>0.72089999999999999</v>
      </c>
      <c r="AC21" s="43">
        <v>39400</v>
      </c>
      <c r="AD21" s="139">
        <f t="shared" si="6"/>
        <v>0.9647</v>
      </c>
      <c r="AE21" s="26">
        <v>19.2</v>
      </c>
      <c r="AF21" s="139">
        <f t="shared" si="7"/>
        <v>0.75609999999999999</v>
      </c>
      <c r="AG21" s="139">
        <f t="shared" si="8"/>
        <v>6.0554999999999994</v>
      </c>
      <c r="AH21" s="223">
        <f t="shared" si="9"/>
        <v>0.93969999999999998</v>
      </c>
      <c r="AI21" s="233" t="s">
        <v>1375</v>
      </c>
      <c r="AJ21" s="232">
        <v>18</v>
      </c>
      <c r="AQ21" s="410" t="s">
        <v>1698</v>
      </c>
    </row>
    <row r="22" spans="2:43" ht="15.75" thickBot="1" x14ac:dyDescent="0.3">
      <c r="B22" s="185" t="s">
        <v>1672</v>
      </c>
      <c r="C22" s="37" t="s">
        <v>1331</v>
      </c>
      <c r="D22" s="37" t="s">
        <v>338</v>
      </c>
      <c r="E22" s="12">
        <v>4</v>
      </c>
      <c r="F22" s="37" t="s">
        <v>339</v>
      </c>
      <c r="G22" s="37" t="s">
        <v>340</v>
      </c>
      <c r="H22" s="37" t="s">
        <v>1253</v>
      </c>
      <c r="I22" s="37">
        <v>540203</v>
      </c>
      <c r="J22" s="37" t="s">
        <v>1302</v>
      </c>
      <c r="K22" s="37" t="s">
        <v>1302</v>
      </c>
      <c r="L22" s="71">
        <v>554.36863502366123</v>
      </c>
      <c r="M22" s="80">
        <v>6131</v>
      </c>
      <c r="N22" s="140">
        <v>11.059427991878222</v>
      </c>
      <c r="O22" s="104">
        <v>2232</v>
      </c>
      <c r="P22" s="62">
        <v>2.724462365591398</v>
      </c>
      <c r="Q22" s="32">
        <v>20.833333333333336</v>
      </c>
      <c r="R22" s="129">
        <f t="shared" si="0"/>
        <v>0.64659999999999995</v>
      </c>
      <c r="S22" s="32">
        <v>38.734896943852164</v>
      </c>
      <c r="T22" s="129">
        <f t="shared" si="1"/>
        <v>0.87580000000000002</v>
      </c>
      <c r="U22" s="32">
        <v>41.118903930843253</v>
      </c>
      <c r="V22" s="129">
        <f t="shared" si="2"/>
        <v>0.74199999999999999</v>
      </c>
      <c r="W22" s="32">
        <v>25.01233349777997</v>
      </c>
      <c r="X22" s="129">
        <f t="shared" si="3"/>
        <v>0.70669999999999999</v>
      </c>
      <c r="Y22" s="32">
        <v>20.716612377850161</v>
      </c>
      <c r="Z22" s="129">
        <f t="shared" si="4"/>
        <v>0.87629999999999997</v>
      </c>
      <c r="AA22" s="32">
        <v>-8.2681272822117897</v>
      </c>
      <c r="AB22" s="129">
        <f t="shared" si="5"/>
        <v>0.52659999999999996</v>
      </c>
      <c r="AC22" s="42">
        <v>75900</v>
      </c>
      <c r="AD22" s="129">
        <f t="shared" si="6"/>
        <v>0.76329999999999998</v>
      </c>
      <c r="AE22" s="32">
        <v>27.295423023578362</v>
      </c>
      <c r="AF22" s="129">
        <f t="shared" si="7"/>
        <v>0.90449999999999997</v>
      </c>
      <c r="AG22" s="139">
        <f t="shared" si="8"/>
        <v>6.0418000000000003</v>
      </c>
      <c r="AH22" s="223">
        <f t="shared" si="9"/>
        <v>0.93610000000000004</v>
      </c>
      <c r="AI22" s="233" t="s">
        <v>1375</v>
      </c>
      <c r="AJ22" s="232">
        <v>19</v>
      </c>
    </row>
    <row r="23" spans="2:43" ht="15.75" thickBot="1" x14ac:dyDescent="0.3">
      <c r="B23" s="184" t="s">
        <v>1511</v>
      </c>
      <c r="C23" s="38" t="s">
        <v>1332</v>
      </c>
      <c r="D23" s="38" t="s">
        <v>443</v>
      </c>
      <c r="E23" s="13">
        <v>7</v>
      </c>
      <c r="F23" s="38" t="s">
        <v>444</v>
      </c>
      <c r="G23" s="38" t="s">
        <v>340</v>
      </c>
      <c r="H23" s="38" t="s">
        <v>683</v>
      </c>
      <c r="I23" s="38">
        <v>540178</v>
      </c>
      <c r="J23" s="38">
        <v>5435092</v>
      </c>
      <c r="K23" s="38" t="s">
        <v>196</v>
      </c>
      <c r="L23" s="72">
        <v>0.32319753062193979</v>
      </c>
      <c r="M23" s="81">
        <v>110</v>
      </c>
      <c r="N23" s="141">
        <v>340.34913505781844</v>
      </c>
      <c r="O23" s="105">
        <v>62</v>
      </c>
      <c r="P23" s="63">
        <v>1.77</v>
      </c>
      <c r="Q23" s="26">
        <v>32.258064516129032</v>
      </c>
      <c r="R23" s="139">
        <f t="shared" si="0"/>
        <v>0.89749999999999996</v>
      </c>
      <c r="S23" s="26">
        <v>27.3</v>
      </c>
      <c r="T23" s="139">
        <f t="shared" si="1"/>
        <v>0.67730000000000001</v>
      </c>
      <c r="U23" s="26">
        <v>33.636363636363633</v>
      </c>
      <c r="V23" s="139">
        <f t="shared" si="2"/>
        <v>0.2402</v>
      </c>
      <c r="W23" s="26">
        <v>38.181818181818187</v>
      </c>
      <c r="X23" s="139">
        <f t="shared" si="3"/>
        <v>0.96109999999999995</v>
      </c>
      <c r="Y23" s="26">
        <v>30</v>
      </c>
      <c r="Z23" s="139">
        <f t="shared" si="4"/>
        <v>0.97170000000000001</v>
      </c>
      <c r="AA23" s="26">
        <v>-33.566433566433602</v>
      </c>
      <c r="AB23" s="139">
        <f t="shared" si="5"/>
        <v>0.96819999999999995</v>
      </c>
      <c r="AC23" s="43">
        <v>109700</v>
      </c>
      <c r="AD23" s="139">
        <f t="shared" si="6"/>
        <v>0.36750000000000005</v>
      </c>
      <c r="AE23" s="26">
        <v>29.487179487179489</v>
      </c>
      <c r="AF23" s="139">
        <f t="shared" si="7"/>
        <v>0.92569999999999997</v>
      </c>
      <c r="AG23" s="139">
        <f t="shared" si="8"/>
        <v>6.0091999999999999</v>
      </c>
      <c r="AH23" s="223">
        <f t="shared" si="9"/>
        <v>0.93259999999999998</v>
      </c>
      <c r="AI23" s="233" t="s">
        <v>1375</v>
      </c>
      <c r="AJ23" s="232">
        <v>20</v>
      </c>
    </row>
    <row r="24" spans="2:43" ht="15.75" thickBot="1" x14ac:dyDescent="0.3">
      <c r="B24" s="228" t="s">
        <v>1588</v>
      </c>
      <c r="C24" s="38" t="s">
        <v>1332</v>
      </c>
      <c r="D24" s="38" t="s">
        <v>960</v>
      </c>
      <c r="E24" s="13">
        <v>4</v>
      </c>
      <c r="F24" s="38" t="s">
        <v>961</v>
      </c>
      <c r="G24" s="38" t="s">
        <v>340</v>
      </c>
      <c r="H24" s="38" t="s">
        <v>962</v>
      </c>
      <c r="I24" s="38">
        <v>540147</v>
      </c>
      <c r="J24" s="38">
        <v>5468116</v>
      </c>
      <c r="K24" s="38" t="s">
        <v>280</v>
      </c>
      <c r="L24" s="72">
        <v>1.6673646795167474</v>
      </c>
      <c r="M24" s="81">
        <v>2604</v>
      </c>
      <c r="N24" s="141">
        <v>1561.7459287638969</v>
      </c>
      <c r="O24" s="105">
        <v>964</v>
      </c>
      <c r="P24" s="63">
        <v>2.62</v>
      </c>
      <c r="Q24" s="26">
        <v>26.141078838174277</v>
      </c>
      <c r="R24" s="139">
        <f t="shared" si="0"/>
        <v>0.81269999999999998</v>
      </c>
      <c r="S24" s="26">
        <v>39.799999999999997</v>
      </c>
      <c r="T24" s="139">
        <f t="shared" si="1"/>
        <v>0.88649999999999995</v>
      </c>
      <c r="U24" s="26">
        <v>43.125960061443926</v>
      </c>
      <c r="V24" s="139">
        <f t="shared" si="2"/>
        <v>0.81969999999999998</v>
      </c>
      <c r="W24" s="26">
        <v>29.944620253164555</v>
      </c>
      <c r="X24" s="139">
        <f t="shared" si="3"/>
        <v>0.82679999999999998</v>
      </c>
      <c r="Y24" s="26">
        <v>13.20281124497992</v>
      </c>
      <c r="Z24" s="139">
        <f t="shared" si="4"/>
        <v>0.56179999999999997</v>
      </c>
      <c r="AA24" s="26">
        <v>-19.063871282301299</v>
      </c>
      <c r="AB24" s="139">
        <f t="shared" si="5"/>
        <v>0.79510000000000003</v>
      </c>
      <c r="AC24" s="43">
        <v>68300</v>
      </c>
      <c r="AD24" s="139">
        <f t="shared" si="6"/>
        <v>0.83040000000000003</v>
      </c>
      <c r="AE24" s="26">
        <v>7.5423728813559325</v>
      </c>
      <c r="AF24" s="139">
        <f t="shared" si="7"/>
        <v>0.45219999999999999</v>
      </c>
      <c r="AG24" s="139">
        <f t="shared" si="8"/>
        <v>5.985199999999999</v>
      </c>
      <c r="AH24" s="223">
        <f t="shared" si="9"/>
        <v>0.92900000000000005</v>
      </c>
      <c r="AI24" s="233" t="s">
        <v>1375</v>
      </c>
      <c r="AJ24" s="232">
        <v>21</v>
      </c>
    </row>
    <row r="25" spans="2:43" ht="15.75" thickBot="1" x14ac:dyDescent="0.3">
      <c r="B25" s="185" t="s">
        <v>1644</v>
      </c>
      <c r="C25" s="37" t="s">
        <v>1331</v>
      </c>
      <c r="D25" s="37" t="s">
        <v>516</v>
      </c>
      <c r="E25" s="12">
        <v>2</v>
      </c>
      <c r="F25" s="37" t="s">
        <v>517</v>
      </c>
      <c r="G25" s="37" t="s">
        <v>340</v>
      </c>
      <c r="H25" s="37" t="s">
        <v>1289</v>
      </c>
      <c r="I25" s="37">
        <v>545536</v>
      </c>
      <c r="J25" s="37" t="s">
        <v>1302</v>
      </c>
      <c r="K25" s="37" t="s">
        <v>1302</v>
      </c>
      <c r="L25" s="71">
        <v>451.57999994563897</v>
      </c>
      <c r="M25" s="80">
        <v>28215</v>
      </c>
      <c r="N25" s="140">
        <v>62.480623595811394</v>
      </c>
      <c r="O25" s="104">
        <v>10693</v>
      </c>
      <c r="P25" s="62">
        <v>2.5859908351257834</v>
      </c>
      <c r="Q25" s="32">
        <v>24.904142897222481</v>
      </c>
      <c r="R25" s="129">
        <f t="shared" si="0"/>
        <v>0.75609999999999999</v>
      </c>
      <c r="S25" s="32">
        <v>40.096359743040679</v>
      </c>
      <c r="T25" s="129">
        <f t="shared" si="1"/>
        <v>0.89</v>
      </c>
      <c r="U25" s="32">
        <v>38.302321460216199</v>
      </c>
      <c r="V25" s="129">
        <f t="shared" si="2"/>
        <v>0.53710000000000002</v>
      </c>
      <c r="W25" s="32">
        <v>31.913586936888116</v>
      </c>
      <c r="X25" s="129">
        <f t="shared" si="3"/>
        <v>0.87270000000000003</v>
      </c>
      <c r="Y25" s="32">
        <v>20.214059839455121</v>
      </c>
      <c r="Z25" s="129">
        <f t="shared" si="4"/>
        <v>0.85860000000000003</v>
      </c>
      <c r="AA25" s="32">
        <v>-11.114216508291401</v>
      </c>
      <c r="AB25" s="129">
        <f t="shared" si="5"/>
        <v>0.60780000000000001</v>
      </c>
      <c r="AC25" s="42">
        <v>92100</v>
      </c>
      <c r="AD25" s="129">
        <f t="shared" si="6"/>
        <v>0.56899999999999995</v>
      </c>
      <c r="AE25" s="32">
        <v>23.099141295862609</v>
      </c>
      <c r="AF25" s="129">
        <f t="shared" si="7"/>
        <v>0.84450000000000003</v>
      </c>
      <c r="AG25" s="139">
        <f t="shared" si="8"/>
        <v>5.9357999999999995</v>
      </c>
      <c r="AH25" s="223">
        <f t="shared" si="9"/>
        <v>0.92549999999999999</v>
      </c>
      <c r="AI25" s="233" t="s">
        <v>1375</v>
      </c>
      <c r="AJ25" s="232">
        <v>22</v>
      </c>
      <c r="AQ25" s="410" t="s">
        <v>1698</v>
      </c>
    </row>
    <row r="26" spans="2:43" ht="15.75" thickBot="1" x14ac:dyDescent="0.3">
      <c r="B26" s="184" t="s">
        <v>1531</v>
      </c>
      <c r="C26" s="38" t="s">
        <v>1332</v>
      </c>
      <c r="D26" s="38" t="s">
        <v>338</v>
      </c>
      <c r="E26" s="13">
        <v>4</v>
      </c>
      <c r="F26" s="38" t="s">
        <v>339</v>
      </c>
      <c r="G26" s="38" t="s">
        <v>340</v>
      </c>
      <c r="H26" s="38" t="s">
        <v>549</v>
      </c>
      <c r="I26" s="38">
        <v>540206</v>
      </c>
      <c r="J26" s="38">
        <v>5418412</v>
      </c>
      <c r="K26" s="38" t="s">
        <v>159</v>
      </c>
      <c r="L26" s="72">
        <v>0.62908445941218316</v>
      </c>
      <c r="M26" s="81">
        <v>809</v>
      </c>
      <c r="N26" s="141">
        <v>1285.9958434769317</v>
      </c>
      <c r="O26" s="105">
        <v>240</v>
      </c>
      <c r="P26" s="63">
        <v>3.37</v>
      </c>
      <c r="Q26" s="26">
        <v>31.666666666666664</v>
      </c>
      <c r="R26" s="139">
        <f t="shared" si="0"/>
        <v>0.89039999999999997</v>
      </c>
      <c r="S26" s="26">
        <v>54.7</v>
      </c>
      <c r="T26" s="139">
        <f t="shared" si="1"/>
        <v>0.97870000000000001</v>
      </c>
      <c r="U26" s="26">
        <v>29.913473423980225</v>
      </c>
      <c r="V26" s="139">
        <f t="shared" si="2"/>
        <v>0.14130000000000001</v>
      </c>
      <c r="W26" s="26">
        <v>27.317676143386898</v>
      </c>
      <c r="X26" s="139">
        <f t="shared" si="3"/>
        <v>0.76670000000000005</v>
      </c>
      <c r="Y26" s="26">
        <v>29.199372056514918</v>
      </c>
      <c r="Z26" s="139">
        <f t="shared" si="4"/>
        <v>0.95750000000000002</v>
      </c>
      <c r="AA26" s="26">
        <v>-9.9815157116451001</v>
      </c>
      <c r="AB26" s="139">
        <f t="shared" si="5"/>
        <v>0.57600000000000007</v>
      </c>
      <c r="AC26" s="43">
        <v>53600</v>
      </c>
      <c r="AD26" s="139">
        <f t="shared" si="6"/>
        <v>0.91880000000000006</v>
      </c>
      <c r="AE26" s="26">
        <v>15.737704918032788</v>
      </c>
      <c r="AF26" s="139">
        <f t="shared" si="7"/>
        <v>0.69610000000000005</v>
      </c>
      <c r="AG26" s="139">
        <f t="shared" si="8"/>
        <v>5.9254999999999995</v>
      </c>
      <c r="AH26" s="223">
        <f t="shared" si="9"/>
        <v>0.92190000000000005</v>
      </c>
      <c r="AI26" s="233" t="s">
        <v>1375</v>
      </c>
      <c r="AJ26" s="232">
        <v>23</v>
      </c>
    </row>
    <row r="27" spans="2:43" ht="15.75" thickBot="1" x14ac:dyDescent="0.3">
      <c r="B27" s="184" t="s">
        <v>1572</v>
      </c>
      <c r="C27" s="38" t="s">
        <v>1332</v>
      </c>
      <c r="D27" s="38" t="s">
        <v>430</v>
      </c>
      <c r="E27" s="13">
        <v>10</v>
      </c>
      <c r="F27" s="38" t="s">
        <v>431</v>
      </c>
      <c r="G27" s="38" t="s">
        <v>340</v>
      </c>
      <c r="H27" s="38" t="s">
        <v>495</v>
      </c>
      <c r="I27" s="38">
        <v>540287</v>
      </c>
      <c r="J27" s="38">
        <v>5412484</v>
      </c>
      <c r="K27" s="38" t="s">
        <v>145</v>
      </c>
      <c r="L27" s="72">
        <v>0.87011055267668258</v>
      </c>
      <c r="M27" s="81">
        <v>479</v>
      </c>
      <c r="N27" s="141">
        <v>550.50475887974642</v>
      </c>
      <c r="O27" s="105">
        <v>186</v>
      </c>
      <c r="P27" s="63">
        <v>2.58</v>
      </c>
      <c r="Q27" s="26">
        <v>32.258064516129032</v>
      </c>
      <c r="R27" s="139">
        <f t="shared" si="0"/>
        <v>0.89749999999999996</v>
      </c>
      <c r="S27" s="26">
        <v>28</v>
      </c>
      <c r="T27" s="139">
        <f t="shared" si="1"/>
        <v>0.69850000000000001</v>
      </c>
      <c r="U27" s="26">
        <v>44.258872651356995</v>
      </c>
      <c r="V27" s="139">
        <f t="shared" si="2"/>
        <v>0.84450000000000003</v>
      </c>
      <c r="W27" s="26">
        <v>34.65553235908142</v>
      </c>
      <c r="X27" s="139">
        <f t="shared" si="3"/>
        <v>0.90449999999999997</v>
      </c>
      <c r="Y27" s="26">
        <v>24.804177545691903</v>
      </c>
      <c r="Z27" s="139">
        <f t="shared" si="4"/>
        <v>0.91869999999999996</v>
      </c>
      <c r="AA27" s="26">
        <v>-8.9852008456659593</v>
      </c>
      <c r="AB27" s="139">
        <f t="shared" si="5"/>
        <v>0.55130000000000001</v>
      </c>
      <c r="AC27" s="43">
        <v>49500</v>
      </c>
      <c r="AD27" s="139">
        <f t="shared" si="6"/>
        <v>0.94</v>
      </c>
      <c r="AE27" s="26">
        <v>2.0746887966804977</v>
      </c>
      <c r="AF27" s="139">
        <f t="shared" si="7"/>
        <v>0.16600000000000001</v>
      </c>
      <c r="AG27" s="139">
        <f t="shared" si="8"/>
        <v>5.9209999999999994</v>
      </c>
      <c r="AH27" s="223">
        <f t="shared" si="9"/>
        <v>0.91839999999999999</v>
      </c>
      <c r="AI27" s="233" t="s">
        <v>1375</v>
      </c>
      <c r="AJ27" s="232">
        <v>24</v>
      </c>
    </row>
    <row r="28" spans="2:43" ht="15.75" thickBot="1" x14ac:dyDescent="0.3">
      <c r="B28" s="185" t="s">
        <v>1629</v>
      </c>
      <c r="C28" s="37" t="s">
        <v>1331</v>
      </c>
      <c r="D28" s="37" t="s">
        <v>538</v>
      </c>
      <c r="E28" s="12">
        <v>3</v>
      </c>
      <c r="F28" s="37" t="s">
        <v>539</v>
      </c>
      <c r="G28" s="37" t="s">
        <v>340</v>
      </c>
      <c r="H28" s="37" t="s">
        <v>1148</v>
      </c>
      <c r="I28" s="37">
        <v>540022</v>
      </c>
      <c r="J28" s="37" t="s">
        <v>1302</v>
      </c>
      <c r="K28" s="37" t="s">
        <v>1302</v>
      </c>
      <c r="L28" s="71">
        <v>342.98739680840686</v>
      </c>
      <c r="M28" s="80">
        <v>7550</v>
      </c>
      <c r="N28" s="140">
        <v>22.012470633775031</v>
      </c>
      <c r="O28" s="104">
        <v>2696</v>
      </c>
      <c r="P28" s="62">
        <v>2.7804154302670625</v>
      </c>
      <c r="Q28" s="32">
        <v>23.182492581602375</v>
      </c>
      <c r="R28" s="129">
        <f t="shared" si="0"/>
        <v>0.7137</v>
      </c>
      <c r="S28" s="32">
        <v>34.347142108023071</v>
      </c>
      <c r="T28" s="129">
        <f t="shared" si="1"/>
        <v>0.8226</v>
      </c>
      <c r="U28" s="32">
        <v>38.198675496688743</v>
      </c>
      <c r="V28" s="129">
        <f t="shared" si="2"/>
        <v>0.52649999999999997</v>
      </c>
      <c r="W28" s="32">
        <v>27.352705945081311</v>
      </c>
      <c r="X28" s="129">
        <f t="shared" si="3"/>
        <v>0.77029999999999998</v>
      </c>
      <c r="Y28" s="32">
        <v>19.72285497342445</v>
      </c>
      <c r="Z28" s="129">
        <f t="shared" si="4"/>
        <v>0.85150000000000003</v>
      </c>
      <c r="AA28" s="32">
        <v>-13.9404159640247</v>
      </c>
      <c r="AB28" s="129">
        <f t="shared" si="5"/>
        <v>0.69259999999999999</v>
      </c>
      <c r="AC28" s="42">
        <v>87700</v>
      </c>
      <c r="AD28" s="129">
        <f t="shared" si="6"/>
        <v>0.6149</v>
      </c>
      <c r="AE28" s="32">
        <v>29.405405405405403</v>
      </c>
      <c r="AF28" s="129">
        <f t="shared" si="7"/>
        <v>0.91869999999999996</v>
      </c>
      <c r="AG28" s="139">
        <f t="shared" si="8"/>
        <v>5.9107999999999992</v>
      </c>
      <c r="AH28" s="223">
        <f t="shared" si="9"/>
        <v>0.91479999999999995</v>
      </c>
      <c r="AI28" s="233" t="s">
        <v>1375</v>
      </c>
      <c r="AJ28" s="232">
        <v>25</v>
      </c>
    </row>
    <row r="29" spans="2:43" ht="15.75" thickBot="1" x14ac:dyDescent="0.3">
      <c r="B29" s="184" t="s">
        <v>1414</v>
      </c>
      <c r="C29" s="38" t="s">
        <v>1332</v>
      </c>
      <c r="D29" s="38" t="s">
        <v>661</v>
      </c>
      <c r="E29" s="13">
        <v>5</v>
      </c>
      <c r="F29" s="38" t="s">
        <v>662</v>
      </c>
      <c r="G29" s="38" t="s">
        <v>340</v>
      </c>
      <c r="H29" s="38" t="s">
        <v>663</v>
      </c>
      <c r="I29" s="38">
        <v>540021</v>
      </c>
      <c r="J29" s="38">
        <v>5432884</v>
      </c>
      <c r="K29" s="38" t="s">
        <v>190</v>
      </c>
      <c r="L29" s="72">
        <v>0.46144171353345187</v>
      </c>
      <c r="M29" s="81">
        <v>343</v>
      </c>
      <c r="N29" s="141">
        <v>743.32248242904996</v>
      </c>
      <c r="O29" s="105">
        <v>128</v>
      </c>
      <c r="P29" s="63">
        <v>2.52</v>
      </c>
      <c r="Q29" s="26">
        <v>25</v>
      </c>
      <c r="R29" s="139">
        <f t="shared" si="0"/>
        <v>0.75970000000000004</v>
      </c>
      <c r="S29" s="26">
        <v>40.5</v>
      </c>
      <c r="T29" s="139">
        <f t="shared" si="1"/>
        <v>0.90069999999999995</v>
      </c>
      <c r="U29" s="26">
        <v>48.396501457725947</v>
      </c>
      <c r="V29" s="139">
        <f t="shared" si="2"/>
        <v>0.91510000000000002</v>
      </c>
      <c r="W29" s="26">
        <v>24.148606811145513</v>
      </c>
      <c r="X29" s="139">
        <f t="shared" si="3"/>
        <v>0.67490000000000006</v>
      </c>
      <c r="Y29" s="26">
        <v>22.666666666666664</v>
      </c>
      <c r="Z29" s="139">
        <f t="shared" si="4"/>
        <v>0.90100000000000002</v>
      </c>
      <c r="AA29" s="26">
        <v>-11.9429590017825</v>
      </c>
      <c r="AB29" s="139">
        <f t="shared" si="5"/>
        <v>0.6361</v>
      </c>
      <c r="AC29" s="43">
        <v>63400</v>
      </c>
      <c r="AD29" s="139">
        <f t="shared" si="6"/>
        <v>0.87639999999999996</v>
      </c>
      <c r="AE29" s="26">
        <v>2.9787234042553195</v>
      </c>
      <c r="AF29" s="139">
        <f t="shared" si="7"/>
        <v>0.24379999999999999</v>
      </c>
      <c r="AG29" s="139">
        <f t="shared" si="8"/>
        <v>5.9077000000000002</v>
      </c>
      <c r="AH29" s="223">
        <f t="shared" si="9"/>
        <v>0.9113</v>
      </c>
      <c r="AI29" s="233" t="s">
        <v>1375</v>
      </c>
      <c r="AJ29" s="232">
        <v>26</v>
      </c>
    </row>
    <row r="30" spans="2:43" ht="15.75" thickBot="1" x14ac:dyDescent="0.3">
      <c r="B30" s="184" t="s">
        <v>1535</v>
      </c>
      <c r="C30" s="38" t="s">
        <v>1332</v>
      </c>
      <c r="D30" s="38" t="s">
        <v>584</v>
      </c>
      <c r="E30" s="13">
        <v>5</v>
      </c>
      <c r="F30" s="38" t="s">
        <v>585</v>
      </c>
      <c r="G30" s="38" t="s">
        <v>340</v>
      </c>
      <c r="H30" s="38" t="s">
        <v>586</v>
      </c>
      <c r="I30" s="38">
        <v>540212</v>
      </c>
      <c r="J30" s="38">
        <v>5424364</v>
      </c>
      <c r="K30" s="38" t="s">
        <v>168</v>
      </c>
      <c r="L30" s="72">
        <v>0.53534767963788965</v>
      </c>
      <c r="M30" s="81">
        <v>787</v>
      </c>
      <c r="N30" s="141">
        <v>1470.0726834798809</v>
      </c>
      <c r="O30" s="105">
        <v>295</v>
      </c>
      <c r="P30" s="63">
        <v>2.67</v>
      </c>
      <c r="Q30" s="26">
        <v>45.762711864406782</v>
      </c>
      <c r="R30" s="139">
        <f t="shared" si="0"/>
        <v>0.97870000000000001</v>
      </c>
      <c r="S30" s="26">
        <v>26.7</v>
      </c>
      <c r="T30" s="139">
        <f t="shared" si="1"/>
        <v>0.64529999999999998</v>
      </c>
      <c r="U30" s="26">
        <v>29.351969504447268</v>
      </c>
      <c r="V30" s="139">
        <f t="shared" si="2"/>
        <v>0.1236</v>
      </c>
      <c r="W30" s="26">
        <v>24.904701397712834</v>
      </c>
      <c r="X30" s="139">
        <f t="shared" si="3"/>
        <v>0.70309999999999995</v>
      </c>
      <c r="Y30" s="26">
        <v>29.961089494163424</v>
      </c>
      <c r="Z30" s="139">
        <f t="shared" si="4"/>
        <v>0.96809999999999996</v>
      </c>
      <c r="AA30" s="26">
        <v>-12.0291616038882</v>
      </c>
      <c r="AB30" s="139">
        <f t="shared" si="5"/>
        <v>0.64670000000000005</v>
      </c>
      <c r="AC30" s="43">
        <v>61000</v>
      </c>
      <c r="AD30" s="139">
        <f t="shared" si="6"/>
        <v>0.88700000000000001</v>
      </c>
      <c r="AE30" s="26">
        <v>28.455284552845526</v>
      </c>
      <c r="AF30" s="139">
        <f t="shared" si="7"/>
        <v>0.90810000000000002</v>
      </c>
      <c r="AG30" s="139">
        <f t="shared" si="8"/>
        <v>5.8605999999999998</v>
      </c>
      <c r="AH30" s="223">
        <f t="shared" si="9"/>
        <v>0.90780000000000005</v>
      </c>
      <c r="AI30" s="233" t="s">
        <v>1375</v>
      </c>
      <c r="AJ30" s="232">
        <v>27</v>
      </c>
    </row>
    <row r="31" spans="2:43" ht="15.75" thickBot="1" x14ac:dyDescent="0.3">
      <c r="B31" s="184" t="s">
        <v>1537</v>
      </c>
      <c r="C31" s="38" t="s">
        <v>1332</v>
      </c>
      <c r="D31" s="38" t="s">
        <v>841</v>
      </c>
      <c r="E31" s="13">
        <v>1</v>
      </c>
      <c r="F31" s="38" t="s">
        <v>842</v>
      </c>
      <c r="G31" s="38" t="s">
        <v>340</v>
      </c>
      <c r="H31" s="38" t="s">
        <v>879</v>
      </c>
      <c r="I31" s="38">
        <v>540219</v>
      </c>
      <c r="J31" s="38">
        <v>5460364</v>
      </c>
      <c r="K31" s="38" t="s">
        <v>255</v>
      </c>
      <c r="L31" s="72">
        <v>1.330228356476959</v>
      </c>
      <c r="M31" s="81">
        <v>1347</v>
      </c>
      <c r="N31" s="141">
        <v>1012.6080935212206</v>
      </c>
      <c r="O31" s="105">
        <v>507</v>
      </c>
      <c r="P31" s="63">
        <v>2.66</v>
      </c>
      <c r="Q31" s="26">
        <v>25.838264299802759</v>
      </c>
      <c r="R31" s="139">
        <f t="shared" si="0"/>
        <v>0.80559999999999998</v>
      </c>
      <c r="S31" s="26">
        <v>46.2</v>
      </c>
      <c r="T31" s="139">
        <f t="shared" si="1"/>
        <v>0.93610000000000004</v>
      </c>
      <c r="U31" s="26">
        <v>29.84409799554566</v>
      </c>
      <c r="V31" s="139">
        <f t="shared" si="2"/>
        <v>0.13780000000000001</v>
      </c>
      <c r="W31" s="26">
        <v>51.893095768374167</v>
      </c>
      <c r="X31" s="139">
        <f t="shared" si="3"/>
        <v>0.99639999999999995</v>
      </c>
      <c r="Y31" s="26">
        <v>21.482176360225143</v>
      </c>
      <c r="Z31" s="139">
        <f t="shared" si="4"/>
        <v>0.88329999999999997</v>
      </c>
      <c r="AA31" s="26">
        <v>3.9454806312769</v>
      </c>
      <c r="AB31" s="139">
        <f t="shared" si="5"/>
        <v>0.10960000000000003</v>
      </c>
      <c r="AC31" s="43">
        <v>50800</v>
      </c>
      <c r="AD31" s="139">
        <f t="shared" si="6"/>
        <v>0.93640000000000001</v>
      </c>
      <c r="AE31" s="26">
        <v>40.436241610738257</v>
      </c>
      <c r="AF31" s="139">
        <f t="shared" si="7"/>
        <v>0.9929</v>
      </c>
      <c r="AG31" s="139">
        <f t="shared" si="8"/>
        <v>5.7980999999999998</v>
      </c>
      <c r="AH31" s="223">
        <f t="shared" si="9"/>
        <v>0.9042</v>
      </c>
      <c r="AI31" s="233" t="s">
        <v>1375</v>
      </c>
      <c r="AJ31" s="232">
        <v>28</v>
      </c>
    </row>
    <row r="32" spans="2:43" ht="15.75" thickBot="1" x14ac:dyDescent="0.3">
      <c r="B32" s="184" t="s">
        <v>1509</v>
      </c>
      <c r="C32" s="38" t="s">
        <v>1332</v>
      </c>
      <c r="D32" s="38" t="s">
        <v>405</v>
      </c>
      <c r="E32" s="13">
        <v>1</v>
      </c>
      <c r="F32" s="38" t="s">
        <v>406</v>
      </c>
      <c r="G32" s="38" t="s">
        <v>340</v>
      </c>
      <c r="H32" s="38" t="s">
        <v>1013</v>
      </c>
      <c r="I32" s="38">
        <v>540174</v>
      </c>
      <c r="J32" s="38">
        <v>5475172</v>
      </c>
      <c r="K32" s="38" t="s">
        <v>297</v>
      </c>
      <c r="L32" s="72">
        <v>0.69766590082706981</v>
      </c>
      <c r="M32" s="81">
        <v>1242</v>
      </c>
      <c r="N32" s="141">
        <v>1780.2217343969833</v>
      </c>
      <c r="O32" s="105">
        <v>662</v>
      </c>
      <c r="P32" s="63">
        <v>1.88</v>
      </c>
      <c r="Q32" s="26">
        <v>35.498489425981873</v>
      </c>
      <c r="R32" s="139">
        <f t="shared" si="0"/>
        <v>0.92220000000000002</v>
      </c>
      <c r="S32" s="26">
        <v>34.700000000000003</v>
      </c>
      <c r="T32" s="139">
        <f t="shared" si="1"/>
        <v>0.83679999999999999</v>
      </c>
      <c r="U32" s="26">
        <v>43.63929146537842</v>
      </c>
      <c r="V32" s="139">
        <f t="shared" si="2"/>
        <v>0.82679999999999998</v>
      </c>
      <c r="W32" s="26">
        <v>30.515297906602257</v>
      </c>
      <c r="X32" s="139">
        <f t="shared" si="3"/>
        <v>0.84450000000000003</v>
      </c>
      <c r="Y32" s="26">
        <v>32.94243070362473</v>
      </c>
      <c r="Z32" s="139">
        <f t="shared" si="4"/>
        <v>0.98580000000000001</v>
      </c>
      <c r="AA32" s="26">
        <v>-15.922619047618999</v>
      </c>
      <c r="AB32" s="139">
        <f t="shared" si="5"/>
        <v>0.72439999999999993</v>
      </c>
      <c r="AC32" s="43">
        <v>100000</v>
      </c>
      <c r="AD32" s="139">
        <f t="shared" si="6"/>
        <v>0.47709999999999997</v>
      </c>
      <c r="AE32" s="26">
        <v>2.28494623655914</v>
      </c>
      <c r="AF32" s="139">
        <f t="shared" si="7"/>
        <v>0.1802</v>
      </c>
      <c r="AG32" s="139">
        <f t="shared" si="8"/>
        <v>5.7978000000000005</v>
      </c>
      <c r="AH32" s="223">
        <f t="shared" si="9"/>
        <v>0.90069999999999995</v>
      </c>
      <c r="AI32" s="233" t="s">
        <v>1375</v>
      </c>
      <c r="AJ32" s="232">
        <v>29</v>
      </c>
    </row>
    <row r="33" spans="2:43" ht="15.75" thickBot="1" x14ac:dyDescent="0.3">
      <c r="B33" s="184" t="s">
        <v>1449</v>
      </c>
      <c r="C33" s="38" t="s">
        <v>1332</v>
      </c>
      <c r="D33" s="38" t="s">
        <v>675</v>
      </c>
      <c r="E33" s="13">
        <v>2</v>
      </c>
      <c r="F33" s="38" t="s">
        <v>676</v>
      </c>
      <c r="G33" s="38" t="s">
        <v>340</v>
      </c>
      <c r="H33" s="38" t="s">
        <v>1080</v>
      </c>
      <c r="I33" s="38">
        <v>540090</v>
      </c>
      <c r="J33" s="38">
        <v>5485804</v>
      </c>
      <c r="K33" s="38" t="s">
        <v>319</v>
      </c>
      <c r="L33" s="72">
        <v>0.55265057842111154</v>
      </c>
      <c r="M33" s="81">
        <v>543</v>
      </c>
      <c r="N33" s="141">
        <v>982.53764892695369</v>
      </c>
      <c r="O33" s="105">
        <v>224</v>
      </c>
      <c r="P33" s="63">
        <v>2.42</v>
      </c>
      <c r="Q33" s="26">
        <v>25</v>
      </c>
      <c r="R33" s="139">
        <f t="shared" si="0"/>
        <v>0.75970000000000004</v>
      </c>
      <c r="S33" s="26">
        <v>26.6</v>
      </c>
      <c r="T33" s="139">
        <f t="shared" si="1"/>
        <v>0.64180000000000004</v>
      </c>
      <c r="U33" s="26">
        <v>46.040515653775323</v>
      </c>
      <c r="V33" s="139">
        <f t="shared" si="2"/>
        <v>0.87629999999999997</v>
      </c>
      <c r="W33" s="26">
        <v>32.596685082872931</v>
      </c>
      <c r="X33" s="139">
        <f t="shared" si="3"/>
        <v>0.88329999999999997</v>
      </c>
      <c r="Y33" s="26">
        <v>13.247863247863249</v>
      </c>
      <c r="Z33" s="139">
        <f t="shared" si="4"/>
        <v>0.57240000000000002</v>
      </c>
      <c r="AA33" s="26">
        <v>-32.299741602067201</v>
      </c>
      <c r="AB33" s="139">
        <f t="shared" si="5"/>
        <v>0.96120000000000005</v>
      </c>
      <c r="AC33" s="43">
        <v>119900</v>
      </c>
      <c r="AD33" s="139">
        <f t="shared" si="6"/>
        <v>0.28269999999999995</v>
      </c>
      <c r="AE33" s="26">
        <v>21.167883211678831</v>
      </c>
      <c r="AF33" s="139">
        <f t="shared" si="7"/>
        <v>0.80210000000000004</v>
      </c>
      <c r="AG33" s="139">
        <f t="shared" si="8"/>
        <v>5.7795000000000005</v>
      </c>
      <c r="AH33" s="113">
        <f t="shared" si="9"/>
        <v>0.89710000000000001</v>
      </c>
      <c r="AI33" s="235" t="s">
        <v>1375</v>
      </c>
      <c r="AJ33" s="232">
        <v>30</v>
      </c>
    </row>
    <row r="34" spans="2:43" ht="15.75" thickBot="1" x14ac:dyDescent="0.3">
      <c r="B34" s="184" t="s">
        <v>1578</v>
      </c>
      <c r="C34" s="38" t="s">
        <v>1332</v>
      </c>
      <c r="D34" s="38" t="s">
        <v>355</v>
      </c>
      <c r="E34" s="13">
        <v>1</v>
      </c>
      <c r="F34" s="38" t="s">
        <v>356</v>
      </c>
      <c r="G34" s="38" t="s">
        <v>340</v>
      </c>
      <c r="H34" s="38" t="s">
        <v>635</v>
      </c>
      <c r="I34" s="38">
        <v>540117</v>
      </c>
      <c r="J34" s="38">
        <v>5430196</v>
      </c>
      <c r="K34" s="38" t="s">
        <v>182</v>
      </c>
      <c r="L34" s="72">
        <v>0.87236107967202492</v>
      </c>
      <c r="M34" s="81">
        <v>832</v>
      </c>
      <c r="N34" s="141">
        <v>953.73351630130128</v>
      </c>
      <c r="O34" s="105">
        <v>293</v>
      </c>
      <c r="P34" s="63">
        <v>2.5099999999999998</v>
      </c>
      <c r="Q34" s="26">
        <v>25.255972696245731</v>
      </c>
      <c r="R34" s="139">
        <f t="shared" si="0"/>
        <v>0.77029999999999998</v>
      </c>
      <c r="S34" s="26">
        <v>43.5</v>
      </c>
      <c r="T34" s="139">
        <f t="shared" si="1"/>
        <v>0.93259999999999998</v>
      </c>
      <c r="U34" s="26">
        <v>35.9375</v>
      </c>
      <c r="V34" s="139">
        <f t="shared" si="2"/>
        <v>0.3392</v>
      </c>
      <c r="W34" s="26">
        <v>37.365591397849464</v>
      </c>
      <c r="X34" s="139">
        <f t="shared" si="3"/>
        <v>0.95399999999999996</v>
      </c>
      <c r="Y34" s="26">
        <v>13.86748844375963</v>
      </c>
      <c r="Z34" s="139">
        <f t="shared" si="4"/>
        <v>0.61129999999999995</v>
      </c>
      <c r="AA34" s="26">
        <v>-20.144628099173602</v>
      </c>
      <c r="AB34" s="139">
        <f t="shared" si="5"/>
        <v>0.81979999999999997</v>
      </c>
      <c r="AC34" s="43">
        <v>39600</v>
      </c>
      <c r="AD34" s="139">
        <f t="shared" si="6"/>
        <v>0.96120000000000005</v>
      </c>
      <c r="AE34" s="26">
        <v>5.9063136456211813</v>
      </c>
      <c r="AF34" s="139">
        <f t="shared" si="7"/>
        <v>0.3745</v>
      </c>
      <c r="AG34" s="139">
        <f t="shared" si="8"/>
        <v>5.7628999999999992</v>
      </c>
      <c r="AH34" s="113">
        <f t="shared" si="9"/>
        <v>0.89359999999999995</v>
      </c>
      <c r="AI34" s="235" t="s">
        <v>1375</v>
      </c>
      <c r="AJ34" s="232">
        <v>31</v>
      </c>
      <c r="AQ34" s="410" t="s">
        <v>1698</v>
      </c>
    </row>
    <row r="35" spans="2:43" ht="15.75" thickBot="1" x14ac:dyDescent="0.3">
      <c r="B35" s="185" t="s">
        <v>1625</v>
      </c>
      <c r="C35" s="37" t="s">
        <v>1331</v>
      </c>
      <c r="D35" s="37" t="s">
        <v>484</v>
      </c>
      <c r="E35" s="12">
        <v>7</v>
      </c>
      <c r="F35" s="37" t="s">
        <v>485</v>
      </c>
      <c r="G35" s="37" t="s">
        <v>340</v>
      </c>
      <c r="H35" s="37" t="s">
        <v>1136</v>
      </c>
      <c r="I35" s="37">
        <v>540009</v>
      </c>
      <c r="J35" s="37" t="s">
        <v>1302</v>
      </c>
      <c r="K35" s="37" t="s">
        <v>1302</v>
      </c>
      <c r="L35" s="71">
        <v>512.45301512490619</v>
      </c>
      <c r="M35" s="80">
        <v>10048</v>
      </c>
      <c r="N35" s="140">
        <v>19.607651244965126</v>
      </c>
      <c r="O35" s="104">
        <v>3523</v>
      </c>
      <c r="P35" s="62">
        <v>2.75759296054499</v>
      </c>
      <c r="Q35" s="32">
        <v>21.79960261141073</v>
      </c>
      <c r="R35" s="129">
        <f t="shared" si="0"/>
        <v>0.66779999999999995</v>
      </c>
      <c r="S35" s="32">
        <v>30.817364098552989</v>
      </c>
      <c r="T35" s="129">
        <f t="shared" si="1"/>
        <v>0.77300000000000002</v>
      </c>
      <c r="U35" s="32">
        <v>39.629777070063696</v>
      </c>
      <c r="V35" s="129">
        <f t="shared" si="2"/>
        <v>0.66069999999999995</v>
      </c>
      <c r="W35" s="32">
        <v>20.946989191971181</v>
      </c>
      <c r="X35" s="129">
        <f t="shared" si="3"/>
        <v>0.55830000000000002</v>
      </c>
      <c r="Y35" s="32">
        <v>19.291705498602049</v>
      </c>
      <c r="Z35" s="129">
        <f t="shared" si="4"/>
        <v>0.83740000000000003</v>
      </c>
      <c r="AA35" s="32">
        <v>-14.0865303363191</v>
      </c>
      <c r="AB35" s="129">
        <f t="shared" si="5"/>
        <v>0.69619999999999993</v>
      </c>
      <c r="AC35" s="42">
        <v>88700</v>
      </c>
      <c r="AD35" s="129">
        <f t="shared" si="6"/>
        <v>0.60430000000000006</v>
      </c>
      <c r="AE35" s="32">
        <v>32.069034718041337</v>
      </c>
      <c r="AF35" s="129">
        <f t="shared" si="7"/>
        <v>0.95750000000000002</v>
      </c>
      <c r="AG35" s="139">
        <f t="shared" si="8"/>
        <v>5.7551999999999994</v>
      </c>
      <c r="AH35" s="113">
        <f t="shared" si="9"/>
        <v>0.89</v>
      </c>
      <c r="AI35" s="235" t="s">
        <v>1375</v>
      </c>
      <c r="AJ35" s="232">
        <v>32</v>
      </c>
    </row>
    <row r="36" spans="2:43" ht="15.75" thickBot="1" x14ac:dyDescent="0.3">
      <c r="B36" s="184" t="s">
        <v>1478</v>
      </c>
      <c r="C36" s="38" t="s">
        <v>1332</v>
      </c>
      <c r="D36" s="38" t="s">
        <v>565</v>
      </c>
      <c r="E36" s="13">
        <v>2</v>
      </c>
      <c r="F36" s="38" t="s">
        <v>566</v>
      </c>
      <c r="G36" s="38" t="s">
        <v>340</v>
      </c>
      <c r="H36" s="38" t="s">
        <v>736</v>
      </c>
      <c r="I36" s="38">
        <v>540136</v>
      </c>
      <c r="J36" s="38">
        <v>5443300</v>
      </c>
      <c r="K36" s="38" t="s">
        <v>210</v>
      </c>
      <c r="L36" s="72">
        <v>0.39106073351225573</v>
      </c>
      <c r="M36" s="81">
        <v>250</v>
      </c>
      <c r="N36" s="141">
        <v>639.28688967225366</v>
      </c>
      <c r="O36" s="105">
        <v>111</v>
      </c>
      <c r="P36" s="63">
        <v>2.25</v>
      </c>
      <c r="Q36" s="26">
        <v>27.927927927927925</v>
      </c>
      <c r="R36" s="139">
        <f t="shared" si="0"/>
        <v>0.84450000000000003</v>
      </c>
      <c r="S36" s="26">
        <v>37</v>
      </c>
      <c r="T36" s="139">
        <f t="shared" si="1"/>
        <v>0.86519999999999997</v>
      </c>
      <c r="U36" s="26">
        <v>41.199999999999996</v>
      </c>
      <c r="V36" s="139">
        <f t="shared" si="2"/>
        <v>0.74909999999999999</v>
      </c>
      <c r="W36" s="26">
        <v>31.2</v>
      </c>
      <c r="X36" s="139">
        <f t="shared" si="3"/>
        <v>0.85509999999999997</v>
      </c>
      <c r="Y36" s="26">
        <v>21.468926553672315</v>
      </c>
      <c r="Z36" s="139">
        <f t="shared" si="4"/>
        <v>0.87980000000000003</v>
      </c>
      <c r="AA36" s="26">
        <v>-21.9211822660099</v>
      </c>
      <c r="AB36" s="139">
        <f t="shared" si="5"/>
        <v>0.84460000000000002</v>
      </c>
      <c r="AC36" s="43">
        <v>137500</v>
      </c>
      <c r="AD36" s="139">
        <f t="shared" si="6"/>
        <v>0.17669999999999997</v>
      </c>
      <c r="AE36" s="26">
        <v>9.1549295774647899</v>
      </c>
      <c r="AF36" s="139">
        <f t="shared" si="7"/>
        <v>0.51939999999999997</v>
      </c>
      <c r="AG36" s="139">
        <f t="shared" si="8"/>
        <v>5.7343999999999999</v>
      </c>
      <c r="AH36" s="113">
        <f t="shared" si="9"/>
        <v>0.88649999999999995</v>
      </c>
      <c r="AI36" s="235" t="s">
        <v>1375</v>
      </c>
      <c r="AJ36" s="232">
        <v>33</v>
      </c>
    </row>
    <row r="37" spans="2:43" ht="15.75" thickBot="1" x14ac:dyDescent="0.3">
      <c r="B37" s="184" t="s">
        <v>1403</v>
      </c>
      <c r="C37" s="38" t="s">
        <v>1332</v>
      </c>
      <c r="D37" s="38" t="s">
        <v>415</v>
      </c>
      <c r="E37" s="13">
        <v>7</v>
      </c>
      <c r="F37" s="38" t="s">
        <v>416</v>
      </c>
      <c r="G37" s="38" t="s">
        <v>340</v>
      </c>
      <c r="H37" s="38" t="s">
        <v>730</v>
      </c>
      <c r="I37" s="38">
        <v>540003</v>
      </c>
      <c r="J37" s="38">
        <v>5442244</v>
      </c>
      <c r="K37" s="38" t="s">
        <v>208</v>
      </c>
      <c r="L37" s="72">
        <v>0.33795204829391901</v>
      </c>
      <c r="M37" s="81">
        <v>362</v>
      </c>
      <c r="N37" s="141">
        <v>1071.1578812067632</v>
      </c>
      <c r="O37" s="105">
        <v>137</v>
      </c>
      <c r="P37" s="63">
        <v>2.64</v>
      </c>
      <c r="Q37" s="26">
        <v>32.846715328467155</v>
      </c>
      <c r="R37" s="139">
        <f t="shared" si="0"/>
        <v>0.91159999999999997</v>
      </c>
      <c r="S37" s="26">
        <v>34</v>
      </c>
      <c r="T37" s="139">
        <f t="shared" si="1"/>
        <v>0.81910000000000005</v>
      </c>
      <c r="U37" s="26">
        <v>29.005524861878452</v>
      </c>
      <c r="V37" s="139">
        <f t="shared" si="2"/>
        <v>0.1095</v>
      </c>
      <c r="W37" s="26">
        <v>21.546961325966851</v>
      </c>
      <c r="X37" s="139">
        <f t="shared" si="3"/>
        <v>0.57950000000000002</v>
      </c>
      <c r="Y37" s="26">
        <v>27.659574468085108</v>
      </c>
      <c r="Z37" s="139">
        <f t="shared" si="4"/>
        <v>0.94340000000000002</v>
      </c>
      <c r="AA37" s="26">
        <v>-26.153846153846199</v>
      </c>
      <c r="AB37" s="139">
        <f t="shared" si="5"/>
        <v>0.90110000000000001</v>
      </c>
      <c r="AC37" s="43">
        <v>66700</v>
      </c>
      <c r="AD37" s="139">
        <f t="shared" si="6"/>
        <v>0.84809999999999997</v>
      </c>
      <c r="AE37" s="26">
        <v>12.195121951219512</v>
      </c>
      <c r="AF37" s="139">
        <f t="shared" si="7"/>
        <v>0.60770000000000002</v>
      </c>
      <c r="AG37" s="139">
        <f t="shared" si="8"/>
        <v>5.72</v>
      </c>
      <c r="AH37" s="113">
        <f t="shared" si="9"/>
        <v>0.88290000000000002</v>
      </c>
      <c r="AI37" s="235" t="s">
        <v>1375</v>
      </c>
      <c r="AJ37" s="232">
        <v>34</v>
      </c>
    </row>
    <row r="38" spans="2:43" ht="15.75" thickBot="1" x14ac:dyDescent="0.3">
      <c r="B38" s="185" t="s">
        <v>1628</v>
      </c>
      <c r="C38" s="37" t="s">
        <v>1331</v>
      </c>
      <c r="D38" s="37" t="s">
        <v>661</v>
      </c>
      <c r="E38" s="12">
        <v>5</v>
      </c>
      <c r="F38" s="37" t="s">
        <v>662</v>
      </c>
      <c r="G38" s="37" t="s">
        <v>340</v>
      </c>
      <c r="H38" s="37" t="s">
        <v>1145</v>
      </c>
      <c r="I38" s="37">
        <v>540020</v>
      </c>
      <c r="J38" s="37" t="s">
        <v>1302</v>
      </c>
      <c r="K38" s="37" t="s">
        <v>1302</v>
      </c>
      <c r="L38" s="71">
        <v>279.81012937132573</v>
      </c>
      <c r="M38" s="80">
        <v>6077</v>
      </c>
      <c r="N38" s="140">
        <v>21.718298810889141</v>
      </c>
      <c r="O38" s="104">
        <v>2262</v>
      </c>
      <c r="P38" s="62">
        <v>2.6865605658709106</v>
      </c>
      <c r="Q38" s="32">
        <v>25.95048629531388</v>
      </c>
      <c r="R38" s="129">
        <f t="shared" si="0"/>
        <v>0.80910000000000004</v>
      </c>
      <c r="S38" s="32">
        <v>35.842771485676217</v>
      </c>
      <c r="T38" s="129">
        <f t="shared" si="1"/>
        <v>0.85099999999999998</v>
      </c>
      <c r="U38" s="32">
        <v>39.377982557182825</v>
      </c>
      <c r="V38" s="129">
        <f t="shared" si="2"/>
        <v>0.63600000000000001</v>
      </c>
      <c r="W38" s="32">
        <v>22.231364159947343</v>
      </c>
      <c r="X38" s="129">
        <f t="shared" si="3"/>
        <v>0.61829999999999996</v>
      </c>
      <c r="Y38" s="32">
        <v>15.058670143415906</v>
      </c>
      <c r="Z38" s="129">
        <f t="shared" si="4"/>
        <v>0.65369999999999995</v>
      </c>
      <c r="AA38" s="32">
        <v>-18.836682705915699</v>
      </c>
      <c r="AB38" s="129">
        <f t="shared" si="5"/>
        <v>0.78800000000000003</v>
      </c>
      <c r="AC38" s="42">
        <v>103700</v>
      </c>
      <c r="AD38" s="129">
        <f t="shared" si="6"/>
        <v>0.44169999999999998</v>
      </c>
      <c r="AE38" s="32">
        <v>28.929159802306426</v>
      </c>
      <c r="AF38" s="129">
        <f t="shared" si="7"/>
        <v>0.91159999999999997</v>
      </c>
      <c r="AG38" s="139">
        <f t="shared" si="8"/>
        <v>5.7093999999999996</v>
      </c>
      <c r="AH38" s="113">
        <f t="shared" si="9"/>
        <v>0.87939999999999996</v>
      </c>
      <c r="AI38" s="235" t="s">
        <v>1375</v>
      </c>
      <c r="AJ38" s="232">
        <v>35</v>
      </c>
    </row>
    <row r="39" spans="2:43" ht="15.75" thickBot="1" x14ac:dyDescent="0.3">
      <c r="B39" s="187" t="s">
        <v>1491</v>
      </c>
      <c r="C39" s="53" t="s">
        <v>1332</v>
      </c>
      <c r="D39" s="53" t="s">
        <v>573</v>
      </c>
      <c r="E39" s="54">
        <v>4</v>
      </c>
      <c r="F39" s="52" t="s">
        <v>574</v>
      </c>
      <c r="G39" s="52" t="s">
        <v>340</v>
      </c>
      <c r="H39" s="52" t="s">
        <v>1345</v>
      </c>
      <c r="I39" s="52">
        <v>540288</v>
      </c>
      <c r="J39" s="57">
        <v>5437372</v>
      </c>
      <c r="K39" s="52" t="s">
        <v>1347</v>
      </c>
      <c r="L39" s="74">
        <v>0.3588452414392157</v>
      </c>
      <c r="M39" s="83">
        <v>129</v>
      </c>
      <c r="N39" s="142">
        <v>359.48644458157355</v>
      </c>
      <c r="O39" s="106">
        <v>48</v>
      </c>
      <c r="P39" s="65">
        <v>2.69</v>
      </c>
      <c r="Q39" s="55">
        <v>16.666666666666664</v>
      </c>
      <c r="R39" s="135">
        <f t="shared" si="0"/>
        <v>0.47339999999999999</v>
      </c>
      <c r="S39" s="55">
        <v>41.9</v>
      </c>
      <c r="T39" s="135">
        <f t="shared" si="1"/>
        <v>0.91839999999999999</v>
      </c>
      <c r="U39" s="55">
        <v>48.837209302325576</v>
      </c>
      <c r="V39" s="135">
        <f t="shared" si="2"/>
        <v>0.92569999999999997</v>
      </c>
      <c r="W39" s="55">
        <v>20.930232558139537</v>
      </c>
      <c r="X39" s="135">
        <f t="shared" si="3"/>
        <v>0.55469999999999997</v>
      </c>
      <c r="Y39" s="55">
        <v>13.48314606741573</v>
      </c>
      <c r="Z39" s="135">
        <f t="shared" si="4"/>
        <v>0.58299999999999996</v>
      </c>
      <c r="AA39" s="55">
        <v>-10.76923076923077</v>
      </c>
      <c r="AB39" s="135">
        <f t="shared" si="5"/>
        <v>0.6008</v>
      </c>
      <c r="AC39" s="56">
        <v>82500</v>
      </c>
      <c r="AD39" s="135">
        <f t="shared" si="6"/>
        <v>0.66789999999999994</v>
      </c>
      <c r="AE39" s="55">
        <v>35.443037974683541</v>
      </c>
      <c r="AF39" s="135">
        <f t="shared" si="7"/>
        <v>0.98229999999999995</v>
      </c>
      <c r="AG39" s="139">
        <f t="shared" si="8"/>
        <v>5.7061999999999991</v>
      </c>
      <c r="AH39" s="113">
        <f t="shared" si="9"/>
        <v>0.87580000000000002</v>
      </c>
      <c r="AI39" s="235" t="s">
        <v>1375</v>
      </c>
      <c r="AJ39" s="232">
        <v>36</v>
      </c>
    </row>
    <row r="40" spans="2:43" ht="15.75" thickBot="1" x14ac:dyDescent="0.3">
      <c r="B40" s="184" t="s">
        <v>1477</v>
      </c>
      <c r="C40" s="38" t="s">
        <v>1332</v>
      </c>
      <c r="D40" s="38" t="s">
        <v>565</v>
      </c>
      <c r="E40" s="13">
        <v>2</v>
      </c>
      <c r="F40" s="38" t="s">
        <v>566</v>
      </c>
      <c r="G40" s="38" t="s">
        <v>340</v>
      </c>
      <c r="H40" s="38" t="s">
        <v>644</v>
      </c>
      <c r="I40" s="38">
        <v>540135</v>
      </c>
      <c r="J40" s="38">
        <v>5430772</v>
      </c>
      <c r="K40" s="38" t="s">
        <v>185</v>
      </c>
      <c r="L40" s="72">
        <v>1.0403418702654093</v>
      </c>
      <c r="M40" s="81">
        <v>342</v>
      </c>
      <c r="N40" s="141">
        <v>328.73809059780501</v>
      </c>
      <c r="O40" s="105">
        <v>159</v>
      </c>
      <c r="P40" s="63">
        <v>2.15</v>
      </c>
      <c r="Q40" s="26">
        <v>20.754716981132077</v>
      </c>
      <c r="R40" s="139">
        <f t="shared" si="0"/>
        <v>0.6431</v>
      </c>
      <c r="S40" s="26">
        <v>27.1</v>
      </c>
      <c r="T40" s="139">
        <f t="shared" si="1"/>
        <v>0.66659999999999997</v>
      </c>
      <c r="U40" s="26">
        <v>37.719298245614034</v>
      </c>
      <c r="V40" s="139">
        <f t="shared" si="2"/>
        <v>0.47699999999999998</v>
      </c>
      <c r="W40" s="26">
        <v>33.62573099415205</v>
      </c>
      <c r="X40" s="139">
        <f t="shared" si="3"/>
        <v>0.89749999999999996</v>
      </c>
      <c r="Y40" s="26">
        <v>21.830985915492956</v>
      </c>
      <c r="Z40" s="139">
        <f t="shared" si="4"/>
        <v>0.88690000000000002</v>
      </c>
      <c r="AA40" s="26">
        <v>-26</v>
      </c>
      <c r="AB40" s="139">
        <f t="shared" si="5"/>
        <v>0.89759999999999995</v>
      </c>
      <c r="AC40" s="43">
        <v>112500</v>
      </c>
      <c r="AD40" s="139">
        <f t="shared" si="6"/>
        <v>0.34630000000000005</v>
      </c>
      <c r="AE40" s="26">
        <v>25.714285714285712</v>
      </c>
      <c r="AF40" s="139">
        <f t="shared" si="7"/>
        <v>0.87980000000000003</v>
      </c>
      <c r="AG40" s="139">
        <f t="shared" si="8"/>
        <v>5.6948000000000008</v>
      </c>
      <c r="AH40" s="113">
        <f t="shared" si="9"/>
        <v>0.87229999999999996</v>
      </c>
      <c r="AI40" s="235" t="s">
        <v>1375</v>
      </c>
      <c r="AJ40" s="232">
        <v>37</v>
      </c>
    </row>
    <row r="41" spans="2:43" ht="15.75" thickBot="1" x14ac:dyDescent="0.3">
      <c r="B41" s="184" t="s">
        <v>1464</v>
      </c>
      <c r="C41" s="38" t="s">
        <v>1332</v>
      </c>
      <c r="D41" s="38" t="s">
        <v>355</v>
      </c>
      <c r="E41" s="13">
        <v>1</v>
      </c>
      <c r="F41" s="38" t="s">
        <v>356</v>
      </c>
      <c r="G41" s="38" t="s">
        <v>340</v>
      </c>
      <c r="H41" s="38" t="s">
        <v>461</v>
      </c>
      <c r="I41" s="38">
        <v>540291</v>
      </c>
      <c r="J41" s="38">
        <v>5409700</v>
      </c>
      <c r="K41" s="38" t="s">
        <v>135</v>
      </c>
      <c r="L41" s="72">
        <v>0.79925865636324644</v>
      </c>
      <c r="M41" s="81">
        <v>279</v>
      </c>
      <c r="N41" s="141">
        <v>349.07347925325479</v>
      </c>
      <c r="O41" s="105">
        <v>148</v>
      </c>
      <c r="P41" s="63">
        <v>1.89</v>
      </c>
      <c r="Q41" s="26">
        <v>22.972972972972975</v>
      </c>
      <c r="R41" s="139">
        <f t="shared" si="0"/>
        <v>0.70309999999999995</v>
      </c>
      <c r="S41" s="26">
        <v>22.2</v>
      </c>
      <c r="T41" s="139">
        <f t="shared" si="1"/>
        <v>0.41839999999999999</v>
      </c>
      <c r="U41" s="26">
        <v>52.32974910394266</v>
      </c>
      <c r="V41" s="139">
        <f t="shared" si="2"/>
        <v>0.96109999999999995</v>
      </c>
      <c r="W41" s="26">
        <v>23.655913978494624</v>
      </c>
      <c r="X41" s="139">
        <f t="shared" si="3"/>
        <v>0.66779999999999995</v>
      </c>
      <c r="Y41" s="26">
        <v>11.894273127753303</v>
      </c>
      <c r="Z41" s="139">
        <f t="shared" si="4"/>
        <v>0.47339999999999999</v>
      </c>
      <c r="AA41" s="26">
        <v>-38.575667655786297</v>
      </c>
      <c r="AB41" s="139">
        <f t="shared" si="5"/>
        <v>0.98939999999999995</v>
      </c>
      <c r="AC41" s="43">
        <v>46100</v>
      </c>
      <c r="AD41" s="139">
        <f t="shared" si="6"/>
        <v>0.9506</v>
      </c>
      <c r="AE41" s="26">
        <v>8.4269662921348321</v>
      </c>
      <c r="AF41" s="139">
        <f t="shared" si="7"/>
        <v>0.48399999999999999</v>
      </c>
      <c r="AG41" s="139">
        <f t="shared" si="8"/>
        <v>5.6478000000000002</v>
      </c>
      <c r="AH41" s="113">
        <f t="shared" si="9"/>
        <v>0.86870000000000003</v>
      </c>
      <c r="AI41" s="235" t="s">
        <v>1375</v>
      </c>
      <c r="AJ41" s="232">
        <v>38</v>
      </c>
      <c r="AQ41" s="410" t="s">
        <v>1698</v>
      </c>
    </row>
    <row r="42" spans="2:43" ht="15.75" thickBot="1" x14ac:dyDescent="0.3">
      <c r="B42" s="184" t="s">
        <v>1431</v>
      </c>
      <c r="C42" s="38" t="s">
        <v>1332</v>
      </c>
      <c r="D42" s="38" t="s">
        <v>360</v>
      </c>
      <c r="E42" s="13">
        <v>6</v>
      </c>
      <c r="F42" s="38" t="s">
        <v>361</v>
      </c>
      <c r="G42" s="38" t="s">
        <v>340</v>
      </c>
      <c r="H42" s="38" t="s">
        <v>362</v>
      </c>
      <c r="I42" s="38">
        <v>540054</v>
      </c>
      <c r="J42" s="38">
        <v>5401900</v>
      </c>
      <c r="K42" s="38" t="s">
        <v>114</v>
      </c>
      <c r="L42" s="72">
        <v>1.0560446847504454</v>
      </c>
      <c r="M42" s="81">
        <v>565</v>
      </c>
      <c r="N42" s="141">
        <v>535.01523956206029</v>
      </c>
      <c r="O42" s="105">
        <v>315</v>
      </c>
      <c r="P42" s="63">
        <v>1.79</v>
      </c>
      <c r="Q42" s="26">
        <v>43.174603174603178</v>
      </c>
      <c r="R42" s="139">
        <f t="shared" si="0"/>
        <v>0.97170000000000001</v>
      </c>
      <c r="S42" s="26">
        <v>46.4</v>
      </c>
      <c r="T42" s="139">
        <f t="shared" si="1"/>
        <v>0.94320000000000004</v>
      </c>
      <c r="U42" s="26">
        <v>33.097345132743364</v>
      </c>
      <c r="V42" s="139">
        <f t="shared" si="2"/>
        <v>0.2296</v>
      </c>
      <c r="W42" s="26">
        <v>17.168141592920357</v>
      </c>
      <c r="X42" s="139">
        <f t="shared" si="3"/>
        <v>0.34620000000000001</v>
      </c>
      <c r="Y42" s="26">
        <v>14.444444444444443</v>
      </c>
      <c r="Z42" s="139">
        <f t="shared" si="4"/>
        <v>0.63600000000000001</v>
      </c>
      <c r="AA42" s="26">
        <v>-33.3766233766234</v>
      </c>
      <c r="AB42" s="139">
        <f t="shared" si="5"/>
        <v>0.9647</v>
      </c>
      <c r="AC42" s="43">
        <v>67500</v>
      </c>
      <c r="AD42" s="139">
        <f t="shared" si="6"/>
        <v>0.83750000000000002</v>
      </c>
      <c r="AE42" s="26">
        <v>17.134831460674157</v>
      </c>
      <c r="AF42" s="139">
        <f t="shared" si="7"/>
        <v>0.71730000000000005</v>
      </c>
      <c r="AG42" s="139">
        <f t="shared" si="8"/>
        <v>5.6462000000000003</v>
      </c>
      <c r="AH42" s="113">
        <f t="shared" si="9"/>
        <v>0.86519999999999997</v>
      </c>
      <c r="AI42" s="235" t="s">
        <v>1375</v>
      </c>
      <c r="AJ42" s="232">
        <v>39</v>
      </c>
    </row>
    <row r="43" spans="2:43" ht="15.75" thickBot="1" x14ac:dyDescent="0.3">
      <c r="B43" s="184" t="s">
        <v>1596</v>
      </c>
      <c r="C43" s="38" t="s">
        <v>1332</v>
      </c>
      <c r="D43" s="38" t="s">
        <v>955</v>
      </c>
      <c r="E43" s="13">
        <v>5</v>
      </c>
      <c r="F43" s="38" t="s">
        <v>956</v>
      </c>
      <c r="G43" s="38" t="s">
        <v>340</v>
      </c>
      <c r="H43" s="38" t="s">
        <v>1019</v>
      </c>
      <c r="I43" s="38">
        <v>540185</v>
      </c>
      <c r="J43" s="38">
        <v>5475820</v>
      </c>
      <c r="K43" s="38" t="s">
        <v>299</v>
      </c>
      <c r="L43" s="72">
        <v>1.2739165783922648</v>
      </c>
      <c r="M43" s="81">
        <v>2186</v>
      </c>
      <c r="N43" s="141">
        <v>1715.9679346969658</v>
      </c>
      <c r="O43" s="105">
        <v>940</v>
      </c>
      <c r="P43" s="63">
        <v>2.2599999999999998</v>
      </c>
      <c r="Q43" s="26">
        <v>37.978723404255319</v>
      </c>
      <c r="R43" s="139">
        <f t="shared" si="0"/>
        <v>0.94689999999999996</v>
      </c>
      <c r="S43" s="26">
        <v>34.5</v>
      </c>
      <c r="T43" s="139">
        <f t="shared" si="1"/>
        <v>0.82969999999999999</v>
      </c>
      <c r="U43" s="26">
        <v>41.491308325709056</v>
      </c>
      <c r="V43" s="139">
        <f t="shared" si="2"/>
        <v>0.77380000000000004</v>
      </c>
      <c r="W43" s="26">
        <v>30.314406381980291</v>
      </c>
      <c r="X43" s="139">
        <f t="shared" si="3"/>
        <v>0.83740000000000003</v>
      </c>
      <c r="Y43" s="26">
        <v>22.926192031352059</v>
      </c>
      <c r="Z43" s="139">
        <f t="shared" si="4"/>
        <v>0.90810000000000002</v>
      </c>
      <c r="AA43" s="26">
        <v>-11.154177433247201</v>
      </c>
      <c r="AB43" s="139">
        <f t="shared" si="5"/>
        <v>0.61139999999999994</v>
      </c>
      <c r="AC43" s="43">
        <v>97300</v>
      </c>
      <c r="AD43" s="139">
        <f t="shared" si="6"/>
        <v>0.49829999999999997</v>
      </c>
      <c r="AE43" s="26">
        <v>2.9360967184801381</v>
      </c>
      <c r="AF43" s="139">
        <f t="shared" si="7"/>
        <v>0.2402</v>
      </c>
      <c r="AG43" s="139">
        <f t="shared" si="8"/>
        <v>5.6458000000000004</v>
      </c>
      <c r="AH43" s="113">
        <f t="shared" si="9"/>
        <v>0.86170000000000002</v>
      </c>
      <c r="AI43" s="235" t="s">
        <v>1375</v>
      </c>
      <c r="AJ43" s="232">
        <v>40</v>
      </c>
    </row>
    <row r="44" spans="2:43" ht="15.75" thickBot="1" x14ac:dyDescent="0.3">
      <c r="B44" s="184" t="s">
        <v>1441</v>
      </c>
      <c r="C44" s="38" t="s">
        <v>1332</v>
      </c>
      <c r="D44" s="38" t="s">
        <v>420</v>
      </c>
      <c r="E44" s="13">
        <v>3</v>
      </c>
      <c r="F44" s="38" t="s">
        <v>421</v>
      </c>
      <c r="G44" s="38" t="s">
        <v>340</v>
      </c>
      <c r="H44" s="38" t="s">
        <v>527</v>
      </c>
      <c r="I44" s="38">
        <v>540074</v>
      </c>
      <c r="J44" s="38">
        <v>5415028</v>
      </c>
      <c r="K44" s="38" t="s">
        <v>153</v>
      </c>
      <c r="L44" s="72">
        <v>0.64163861050559146</v>
      </c>
      <c r="M44" s="81">
        <v>1804</v>
      </c>
      <c r="N44" s="141">
        <v>2811.5515033898969</v>
      </c>
      <c r="O44" s="105">
        <v>737</v>
      </c>
      <c r="P44" s="63">
        <v>2.4500000000000002</v>
      </c>
      <c r="Q44" s="26">
        <v>25.64450474898236</v>
      </c>
      <c r="R44" s="139">
        <f t="shared" si="0"/>
        <v>0.77729999999999999</v>
      </c>
      <c r="S44" s="26">
        <v>28.4</v>
      </c>
      <c r="T44" s="139">
        <f t="shared" si="1"/>
        <v>0.70920000000000005</v>
      </c>
      <c r="U44" s="26">
        <v>39.356984478935701</v>
      </c>
      <c r="V44" s="139">
        <f t="shared" si="2"/>
        <v>0.63249999999999995</v>
      </c>
      <c r="W44" s="26">
        <v>22.9490022172949</v>
      </c>
      <c r="X44" s="139">
        <f t="shared" si="3"/>
        <v>0.65010000000000001</v>
      </c>
      <c r="Y44" s="26">
        <v>11.834789515488483</v>
      </c>
      <c r="Z44" s="139">
        <f t="shared" si="4"/>
        <v>0.45929999999999999</v>
      </c>
      <c r="AA44" s="26">
        <v>-14.0926640926641</v>
      </c>
      <c r="AB44" s="139">
        <f t="shared" si="5"/>
        <v>0.69969999999999999</v>
      </c>
      <c r="AC44" s="43">
        <v>68300</v>
      </c>
      <c r="AD44" s="139">
        <f t="shared" si="6"/>
        <v>0.83040000000000003</v>
      </c>
      <c r="AE44" s="26">
        <v>25.872442839951866</v>
      </c>
      <c r="AF44" s="139">
        <f t="shared" si="7"/>
        <v>0.88329999999999997</v>
      </c>
      <c r="AG44" s="139">
        <f t="shared" si="8"/>
        <v>5.6418000000000008</v>
      </c>
      <c r="AH44" s="113">
        <f t="shared" si="9"/>
        <v>0.85809999999999997</v>
      </c>
      <c r="AI44" s="235" t="s">
        <v>1375</v>
      </c>
      <c r="AJ44" s="232">
        <v>41</v>
      </c>
    </row>
    <row r="45" spans="2:43" ht="15.75" thickBot="1" x14ac:dyDescent="0.3">
      <c r="B45" s="184" t="s">
        <v>1519</v>
      </c>
      <c r="C45" s="38" t="s">
        <v>1332</v>
      </c>
      <c r="D45" s="38" t="s">
        <v>375</v>
      </c>
      <c r="E45" s="13">
        <v>5</v>
      </c>
      <c r="F45" s="38" t="s">
        <v>376</v>
      </c>
      <c r="G45" s="38" t="s">
        <v>340</v>
      </c>
      <c r="H45" s="38" t="s">
        <v>689</v>
      </c>
      <c r="I45" s="38">
        <v>540132</v>
      </c>
      <c r="J45" s="38">
        <v>5435428</v>
      </c>
      <c r="K45" s="38" t="s">
        <v>198</v>
      </c>
      <c r="L45" s="72">
        <v>1.5926480694226743</v>
      </c>
      <c r="M45" s="81">
        <v>1711</v>
      </c>
      <c r="N45" s="141">
        <v>1074.3114143353889</v>
      </c>
      <c r="O45" s="105">
        <v>669</v>
      </c>
      <c r="P45" s="63">
        <v>2.5</v>
      </c>
      <c r="Q45" s="26">
        <v>19.282511210762333</v>
      </c>
      <c r="R45" s="139">
        <f t="shared" si="0"/>
        <v>0.60770000000000002</v>
      </c>
      <c r="S45" s="26">
        <v>29.6</v>
      </c>
      <c r="T45" s="139">
        <f t="shared" si="1"/>
        <v>0.73399999999999999</v>
      </c>
      <c r="U45" s="26">
        <v>50.672121566335484</v>
      </c>
      <c r="V45" s="139">
        <f t="shared" si="2"/>
        <v>0.95050000000000001</v>
      </c>
      <c r="W45" s="26">
        <v>25.852782764811487</v>
      </c>
      <c r="X45" s="139">
        <f t="shared" si="3"/>
        <v>0.7349</v>
      </c>
      <c r="Y45" s="26">
        <v>13.11619718309859</v>
      </c>
      <c r="Z45" s="139">
        <f t="shared" si="4"/>
        <v>0.55830000000000002</v>
      </c>
      <c r="AA45" s="26">
        <v>-13.0597014925373</v>
      </c>
      <c r="AB45" s="139">
        <f t="shared" si="5"/>
        <v>0.67500000000000004</v>
      </c>
      <c r="AC45" s="43">
        <v>95700</v>
      </c>
      <c r="AD45" s="139">
        <f t="shared" si="6"/>
        <v>0.53360000000000007</v>
      </c>
      <c r="AE45" s="26">
        <v>22.802547770700638</v>
      </c>
      <c r="AF45" s="139">
        <f t="shared" si="7"/>
        <v>0.83740000000000003</v>
      </c>
      <c r="AG45" s="139">
        <f t="shared" si="8"/>
        <v>5.6314000000000011</v>
      </c>
      <c r="AH45" s="113">
        <f t="shared" si="9"/>
        <v>0.85460000000000003</v>
      </c>
      <c r="AI45" s="235" t="s">
        <v>1375</v>
      </c>
      <c r="AJ45" s="232">
        <v>42</v>
      </c>
    </row>
    <row r="46" spans="2:43" ht="15.75" thickBot="1" x14ac:dyDescent="0.3">
      <c r="B46" s="185" t="s">
        <v>1624</v>
      </c>
      <c r="C46" s="37" t="s">
        <v>1331</v>
      </c>
      <c r="D46" s="37" t="s">
        <v>552</v>
      </c>
      <c r="E46" s="12">
        <v>3</v>
      </c>
      <c r="F46" s="37" t="s">
        <v>553</v>
      </c>
      <c r="G46" s="37" t="s">
        <v>340</v>
      </c>
      <c r="H46" s="37" t="s">
        <v>1133</v>
      </c>
      <c r="I46" s="37">
        <v>540007</v>
      </c>
      <c r="J46" s="37" t="s">
        <v>1302</v>
      </c>
      <c r="K46" s="37" t="s">
        <v>1302</v>
      </c>
      <c r="L46" s="71">
        <v>494.14161930152795</v>
      </c>
      <c r="M46" s="80">
        <v>17984</v>
      </c>
      <c r="N46" s="140">
        <v>36.394424791460573</v>
      </c>
      <c r="O46" s="104">
        <v>6363</v>
      </c>
      <c r="P46" s="62">
        <v>2.8211535439258211</v>
      </c>
      <c r="Q46" s="32">
        <v>18.906176331918907</v>
      </c>
      <c r="R46" s="129">
        <f t="shared" si="0"/>
        <v>0.58650000000000002</v>
      </c>
      <c r="S46" s="32">
        <v>37.22596049489907</v>
      </c>
      <c r="T46" s="129">
        <f t="shared" si="1"/>
        <v>0.86870000000000003</v>
      </c>
      <c r="U46" s="32">
        <v>36.543594306049819</v>
      </c>
      <c r="V46" s="129">
        <f t="shared" si="2"/>
        <v>0.3745</v>
      </c>
      <c r="W46" s="32">
        <v>25.18037921583981</v>
      </c>
      <c r="X46" s="129">
        <f t="shared" si="3"/>
        <v>0.71730000000000005</v>
      </c>
      <c r="Y46" s="32">
        <v>17.092260257727883</v>
      </c>
      <c r="Z46" s="129">
        <f t="shared" si="4"/>
        <v>0.75609999999999999</v>
      </c>
      <c r="AA46" s="32">
        <v>-12.363780463641801</v>
      </c>
      <c r="AB46" s="129">
        <f t="shared" si="5"/>
        <v>0.65379999999999994</v>
      </c>
      <c r="AC46" s="42">
        <v>80100</v>
      </c>
      <c r="AD46" s="129">
        <f t="shared" si="6"/>
        <v>0.69619999999999993</v>
      </c>
      <c r="AE46" s="32">
        <v>31.552101044449842</v>
      </c>
      <c r="AF46" s="129">
        <f t="shared" si="7"/>
        <v>0.94340000000000002</v>
      </c>
      <c r="AG46" s="139">
        <f t="shared" si="8"/>
        <v>5.5964999999999998</v>
      </c>
      <c r="AH46" s="113">
        <f t="shared" si="9"/>
        <v>0.85099999999999998</v>
      </c>
      <c r="AI46" s="235" t="s">
        <v>1375</v>
      </c>
      <c r="AJ46" s="232">
        <v>43</v>
      </c>
    </row>
    <row r="47" spans="2:43" ht="15.75" thickBot="1" x14ac:dyDescent="0.3">
      <c r="B47" s="184" t="s">
        <v>1405</v>
      </c>
      <c r="C47" s="38" t="s">
        <v>1332</v>
      </c>
      <c r="D47" s="38" t="s">
        <v>552</v>
      </c>
      <c r="E47" s="13">
        <v>3</v>
      </c>
      <c r="F47" s="38" t="s">
        <v>553</v>
      </c>
      <c r="G47" s="38" t="s">
        <v>340</v>
      </c>
      <c r="H47" s="38" t="s">
        <v>554</v>
      </c>
      <c r="I47" s="38">
        <v>540230</v>
      </c>
      <c r="J47" s="38">
        <v>5420212</v>
      </c>
      <c r="K47" s="38" t="s">
        <v>160</v>
      </c>
      <c r="L47" s="72">
        <v>1.0836961017438609</v>
      </c>
      <c r="M47" s="81">
        <v>781</v>
      </c>
      <c r="N47" s="141">
        <v>720.68174716438614</v>
      </c>
      <c r="O47" s="105">
        <v>273</v>
      </c>
      <c r="P47" s="63">
        <v>2.59</v>
      </c>
      <c r="Q47" s="26">
        <v>29.670329670329672</v>
      </c>
      <c r="R47" s="139">
        <f t="shared" si="0"/>
        <v>0.85860000000000003</v>
      </c>
      <c r="S47" s="26">
        <v>13.8</v>
      </c>
      <c r="T47" s="139">
        <f t="shared" si="1"/>
        <v>0.13120000000000001</v>
      </c>
      <c r="U47" s="26">
        <v>47.503201024327787</v>
      </c>
      <c r="V47" s="139">
        <f t="shared" si="2"/>
        <v>0.89749999999999996</v>
      </c>
      <c r="W47" s="26">
        <v>35.593220338983052</v>
      </c>
      <c r="X47" s="139">
        <f t="shared" si="3"/>
        <v>0.92220000000000002</v>
      </c>
      <c r="Y47" s="26">
        <v>18.989547038327526</v>
      </c>
      <c r="Z47" s="139">
        <f t="shared" si="4"/>
        <v>0.82330000000000003</v>
      </c>
      <c r="AA47" s="26">
        <v>-2.7496382054992798</v>
      </c>
      <c r="AB47" s="139">
        <f t="shared" si="5"/>
        <v>0.2651</v>
      </c>
      <c r="AC47" s="43">
        <v>67200</v>
      </c>
      <c r="AD47" s="139">
        <f t="shared" si="6"/>
        <v>0.84099999999999997</v>
      </c>
      <c r="AE47" s="26">
        <v>21.776504297994272</v>
      </c>
      <c r="AF47" s="139">
        <f t="shared" si="7"/>
        <v>0.81969999999999998</v>
      </c>
      <c r="AG47" s="139">
        <f t="shared" si="8"/>
        <v>5.5585999999999993</v>
      </c>
      <c r="AH47" s="113">
        <f t="shared" si="9"/>
        <v>0.84750000000000003</v>
      </c>
      <c r="AI47" s="235" t="s">
        <v>1375</v>
      </c>
      <c r="AJ47" s="232">
        <v>44</v>
      </c>
    </row>
    <row r="48" spans="2:43" ht="15.75" thickBot="1" x14ac:dyDescent="0.3">
      <c r="B48" s="184" t="s">
        <v>1595</v>
      </c>
      <c r="C48" s="38" t="s">
        <v>1332</v>
      </c>
      <c r="D48" s="38" t="s">
        <v>375</v>
      </c>
      <c r="E48" s="13">
        <v>5</v>
      </c>
      <c r="F48" s="38" t="s">
        <v>376</v>
      </c>
      <c r="G48" s="38" t="s">
        <v>340</v>
      </c>
      <c r="H48" s="38" t="s">
        <v>898</v>
      </c>
      <c r="I48" s="38">
        <v>540182</v>
      </c>
      <c r="J48" s="38">
        <v>5462764</v>
      </c>
      <c r="K48" s="38" t="s">
        <v>261</v>
      </c>
      <c r="L48" s="72">
        <v>2.7210799118168403</v>
      </c>
      <c r="M48" s="81">
        <v>1353</v>
      </c>
      <c r="N48" s="141">
        <v>497.22905752393513</v>
      </c>
      <c r="O48" s="105">
        <v>422</v>
      </c>
      <c r="P48" s="63">
        <v>3.21</v>
      </c>
      <c r="Q48" s="26">
        <v>21.800947867298579</v>
      </c>
      <c r="R48" s="139">
        <f t="shared" si="0"/>
        <v>0.67130000000000001</v>
      </c>
      <c r="S48" s="26">
        <v>19</v>
      </c>
      <c r="T48" s="139">
        <f t="shared" si="1"/>
        <v>0.28720000000000001</v>
      </c>
      <c r="U48" s="26">
        <v>38.580931263858091</v>
      </c>
      <c r="V48" s="139">
        <f t="shared" si="2"/>
        <v>0.57589999999999997</v>
      </c>
      <c r="W48" s="26">
        <v>28.085735402808577</v>
      </c>
      <c r="X48" s="139">
        <f t="shared" si="3"/>
        <v>0.78439999999999999</v>
      </c>
      <c r="Y48" s="26">
        <v>21.868131868131869</v>
      </c>
      <c r="Z48" s="139">
        <f t="shared" si="4"/>
        <v>0.89039999999999997</v>
      </c>
      <c r="AA48" s="26">
        <v>-9.9914602903501297</v>
      </c>
      <c r="AB48" s="139">
        <f t="shared" si="5"/>
        <v>0.5796</v>
      </c>
      <c r="AC48" s="43">
        <v>55400</v>
      </c>
      <c r="AD48" s="139">
        <f t="shared" si="6"/>
        <v>0.91169999999999995</v>
      </c>
      <c r="AE48" s="26">
        <v>22.970297029702973</v>
      </c>
      <c r="AF48" s="139">
        <f t="shared" si="7"/>
        <v>0.84089999999999998</v>
      </c>
      <c r="AG48" s="139">
        <f t="shared" si="8"/>
        <v>5.5413999999999994</v>
      </c>
      <c r="AH48" s="113">
        <f t="shared" si="9"/>
        <v>0.84389999999999998</v>
      </c>
      <c r="AI48" s="235" t="s">
        <v>1375</v>
      </c>
      <c r="AJ48" s="232">
        <v>45</v>
      </c>
    </row>
    <row r="49" spans="2:43" ht="15.75" thickBot="1" x14ac:dyDescent="0.3">
      <c r="B49" s="184" t="s">
        <v>1515</v>
      </c>
      <c r="C49" s="38" t="s">
        <v>1332</v>
      </c>
      <c r="D49" s="38" t="s">
        <v>443</v>
      </c>
      <c r="E49" s="13">
        <v>7</v>
      </c>
      <c r="F49" s="38" t="s">
        <v>444</v>
      </c>
      <c r="G49" s="38" t="s">
        <v>340</v>
      </c>
      <c r="H49" s="38" t="s">
        <v>1124</v>
      </c>
      <c r="I49" s="38">
        <v>540176</v>
      </c>
      <c r="J49" s="38">
        <v>5488324</v>
      </c>
      <c r="K49" s="38" t="s">
        <v>333</v>
      </c>
      <c r="L49" s="72">
        <v>0.41393556939764997</v>
      </c>
      <c r="M49" s="81">
        <v>192</v>
      </c>
      <c r="N49" s="141">
        <v>463.84030316455824</v>
      </c>
      <c r="O49" s="105">
        <v>77</v>
      </c>
      <c r="P49" s="63">
        <v>2.4900000000000002</v>
      </c>
      <c r="Q49" s="26">
        <v>19.480519480519483</v>
      </c>
      <c r="R49" s="139">
        <f t="shared" si="0"/>
        <v>0.61129999999999995</v>
      </c>
      <c r="S49" s="26">
        <v>24</v>
      </c>
      <c r="T49" s="139">
        <f t="shared" si="1"/>
        <v>0.4929</v>
      </c>
      <c r="U49" s="26">
        <v>43.75</v>
      </c>
      <c r="V49" s="139">
        <f t="shared" si="2"/>
        <v>0.83389999999999997</v>
      </c>
      <c r="W49" s="26">
        <v>15.104166666666666</v>
      </c>
      <c r="X49" s="139">
        <f t="shared" si="3"/>
        <v>0.2296</v>
      </c>
      <c r="Y49" s="26">
        <v>25.517241379310345</v>
      </c>
      <c r="Z49" s="139">
        <f t="shared" si="4"/>
        <v>0.93279999999999996</v>
      </c>
      <c r="AA49" s="26">
        <v>-24.4</v>
      </c>
      <c r="AB49" s="139">
        <f t="shared" si="5"/>
        <v>0.87280000000000002</v>
      </c>
      <c r="AC49" s="43">
        <v>80000</v>
      </c>
      <c r="AD49" s="139">
        <f t="shared" si="6"/>
        <v>0.70679999999999998</v>
      </c>
      <c r="AE49" s="26">
        <v>23.456790123456788</v>
      </c>
      <c r="AF49" s="139">
        <f t="shared" si="7"/>
        <v>0.85509999999999997</v>
      </c>
      <c r="AG49" s="139">
        <f t="shared" si="8"/>
        <v>5.5351999999999997</v>
      </c>
      <c r="AH49" s="113">
        <f t="shared" si="9"/>
        <v>0.84040000000000004</v>
      </c>
      <c r="AI49" s="235" t="s">
        <v>1375</v>
      </c>
      <c r="AJ49" s="232">
        <v>46</v>
      </c>
    </row>
    <row r="50" spans="2:43" ht="15.75" thickBot="1" x14ac:dyDescent="0.3">
      <c r="B50" s="184" t="s">
        <v>1538</v>
      </c>
      <c r="C50" s="38" t="s">
        <v>1332</v>
      </c>
      <c r="D50" s="38" t="s">
        <v>841</v>
      </c>
      <c r="E50" s="13">
        <v>1</v>
      </c>
      <c r="F50" s="38" t="s">
        <v>842</v>
      </c>
      <c r="G50" s="38" t="s">
        <v>340</v>
      </c>
      <c r="H50" s="38" t="s">
        <v>917</v>
      </c>
      <c r="I50" s="38">
        <v>540220</v>
      </c>
      <c r="J50" s="38">
        <v>5463940</v>
      </c>
      <c r="K50" s="38" t="s">
        <v>267</v>
      </c>
      <c r="L50" s="72">
        <v>0.80878710001690457</v>
      </c>
      <c r="M50" s="81">
        <v>457</v>
      </c>
      <c r="N50" s="141">
        <v>565.04363137152927</v>
      </c>
      <c r="O50" s="105">
        <v>163</v>
      </c>
      <c r="P50" s="63">
        <v>2.73</v>
      </c>
      <c r="Q50" s="26">
        <v>33.128834355828218</v>
      </c>
      <c r="R50" s="139">
        <f t="shared" si="0"/>
        <v>0.91510000000000002</v>
      </c>
      <c r="S50" s="26">
        <v>33</v>
      </c>
      <c r="T50" s="139">
        <f t="shared" si="1"/>
        <v>0.80489999999999995</v>
      </c>
      <c r="U50" s="26">
        <v>55.36105032822757</v>
      </c>
      <c r="V50" s="139">
        <f t="shared" si="2"/>
        <v>0.98929999999999996</v>
      </c>
      <c r="W50" s="26">
        <v>29.213483146067414</v>
      </c>
      <c r="X50" s="139">
        <f t="shared" si="3"/>
        <v>0.81269999999999998</v>
      </c>
      <c r="Y50" s="26">
        <v>5.7228915662650603</v>
      </c>
      <c r="Z50" s="139">
        <f t="shared" si="4"/>
        <v>0.12720000000000001</v>
      </c>
      <c r="AA50" s="26">
        <v>-3.44311377245509</v>
      </c>
      <c r="AB50" s="139">
        <f t="shared" si="5"/>
        <v>0.3075</v>
      </c>
      <c r="AC50" s="43">
        <v>82700</v>
      </c>
      <c r="AD50" s="139">
        <f t="shared" si="6"/>
        <v>0.66439999999999999</v>
      </c>
      <c r="AE50" s="26">
        <v>26.557377049180324</v>
      </c>
      <c r="AF50" s="139">
        <f t="shared" si="7"/>
        <v>0.89390000000000003</v>
      </c>
      <c r="AG50" s="139">
        <f t="shared" si="8"/>
        <v>5.5149999999999997</v>
      </c>
      <c r="AH50" s="113">
        <f t="shared" si="9"/>
        <v>0.83679999999999999</v>
      </c>
      <c r="AI50" s="235" t="s">
        <v>1375</v>
      </c>
      <c r="AJ50" s="232">
        <v>47</v>
      </c>
    </row>
    <row r="51" spans="2:43" ht="15.75" thickBot="1" x14ac:dyDescent="0.3">
      <c r="B51" s="184" t="s">
        <v>1576</v>
      </c>
      <c r="C51" s="38" t="s">
        <v>1332</v>
      </c>
      <c r="D51" s="38" t="s">
        <v>692</v>
      </c>
      <c r="E51" s="13">
        <v>2</v>
      </c>
      <c r="F51" s="38" t="s">
        <v>693</v>
      </c>
      <c r="G51" s="38" t="s">
        <v>340</v>
      </c>
      <c r="H51" s="38" t="s">
        <v>694</v>
      </c>
      <c r="I51" s="38">
        <v>540247</v>
      </c>
      <c r="J51" s="38">
        <v>5435500</v>
      </c>
      <c r="K51" s="38" t="s">
        <v>199</v>
      </c>
      <c r="L51" s="72">
        <v>1.2378176346390917</v>
      </c>
      <c r="M51" s="81">
        <v>531</v>
      </c>
      <c r="N51" s="141">
        <v>428.98080067733304</v>
      </c>
      <c r="O51" s="105">
        <v>213</v>
      </c>
      <c r="P51" s="63">
        <v>2.4900000000000002</v>
      </c>
      <c r="Q51" s="26">
        <v>11.267605633802818</v>
      </c>
      <c r="R51" s="139">
        <f t="shared" si="0"/>
        <v>0.2261</v>
      </c>
      <c r="S51" s="26">
        <v>25.6</v>
      </c>
      <c r="T51" s="139">
        <f t="shared" si="1"/>
        <v>0.57440000000000002</v>
      </c>
      <c r="U51" s="26">
        <v>38.418079096045197</v>
      </c>
      <c r="V51" s="139">
        <f t="shared" si="2"/>
        <v>0.56179999999999997</v>
      </c>
      <c r="W51" s="26">
        <v>22.222222222222221</v>
      </c>
      <c r="X51" s="139">
        <f t="shared" si="3"/>
        <v>0.61480000000000001</v>
      </c>
      <c r="Y51" s="26">
        <v>24.871794871794872</v>
      </c>
      <c r="Z51" s="139">
        <f t="shared" si="4"/>
        <v>0.92220000000000002</v>
      </c>
      <c r="AA51" s="26">
        <v>-18.078175895765501</v>
      </c>
      <c r="AB51" s="139">
        <f t="shared" si="5"/>
        <v>0.76680000000000004</v>
      </c>
      <c r="AC51" s="43">
        <v>66100</v>
      </c>
      <c r="AD51" s="139">
        <f t="shared" si="6"/>
        <v>0.85519999999999996</v>
      </c>
      <c r="AE51" s="26">
        <v>37.692307692307693</v>
      </c>
      <c r="AF51" s="139">
        <f t="shared" si="7"/>
        <v>0.98929999999999996</v>
      </c>
      <c r="AG51" s="139">
        <f t="shared" si="8"/>
        <v>5.5105999999999993</v>
      </c>
      <c r="AH51" s="113">
        <f t="shared" si="9"/>
        <v>0.83330000000000004</v>
      </c>
      <c r="AI51" s="235" t="s">
        <v>1375</v>
      </c>
      <c r="AJ51" s="232">
        <v>48</v>
      </c>
    </row>
    <row r="52" spans="2:43" ht="15.75" thickBot="1" x14ac:dyDescent="0.3">
      <c r="B52" s="184" t="s">
        <v>1499</v>
      </c>
      <c r="C52" s="38" t="s">
        <v>1332</v>
      </c>
      <c r="D52" s="38" t="s">
        <v>344</v>
      </c>
      <c r="E52" s="13">
        <v>6</v>
      </c>
      <c r="F52" s="38" t="s">
        <v>345</v>
      </c>
      <c r="G52" s="38" t="s">
        <v>340</v>
      </c>
      <c r="H52" s="38" t="s">
        <v>980</v>
      </c>
      <c r="I52" s="38">
        <v>540163</v>
      </c>
      <c r="J52" s="38">
        <v>5470588</v>
      </c>
      <c r="K52" s="38" t="s">
        <v>286</v>
      </c>
      <c r="L52" s="72">
        <v>1.0965657857927189</v>
      </c>
      <c r="M52" s="81">
        <v>614</v>
      </c>
      <c r="N52" s="141">
        <v>559.92992664469557</v>
      </c>
      <c r="O52" s="105">
        <v>237</v>
      </c>
      <c r="P52" s="63">
        <v>2.59</v>
      </c>
      <c r="Q52" s="26">
        <v>18.9873417721519</v>
      </c>
      <c r="R52" s="139">
        <f t="shared" si="0"/>
        <v>0.59009999999999996</v>
      </c>
      <c r="S52" s="26">
        <v>33.1</v>
      </c>
      <c r="T52" s="139">
        <f t="shared" si="1"/>
        <v>0.81200000000000006</v>
      </c>
      <c r="U52" s="26">
        <v>39.576547231270361</v>
      </c>
      <c r="V52" s="139">
        <f t="shared" si="2"/>
        <v>0.65369999999999995</v>
      </c>
      <c r="W52" s="26">
        <v>23.452768729641694</v>
      </c>
      <c r="X52" s="139">
        <f t="shared" si="3"/>
        <v>0.65720000000000001</v>
      </c>
      <c r="Y52" s="26">
        <v>18.954248366013072</v>
      </c>
      <c r="Z52" s="139">
        <f t="shared" si="4"/>
        <v>0.81969999999999998</v>
      </c>
      <c r="AA52" s="26">
        <v>-25</v>
      </c>
      <c r="AB52" s="139">
        <f t="shared" si="5"/>
        <v>0.87990000000000002</v>
      </c>
      <c r="AC52" s="43">
        <v>77500</v>
      </c>
      <c r="AD52" s="139">
        <f t="shared" si="6"/>
        <v>0.74919999999999998</v>
      </c>
      <c r="AE52" s="26">
        <v>4.844290657439446</v>
      </c>
      <c r="AF52" s="139">
        <f t="shared" si="7"/>
        <v>0.3392</v>
      </c>
      <c r="AG52" s="139">
        <f t="shared" si="8"/>
        <v>5.5010000000000003</v>
      </c>
      <c r="AH52" s="113">
        <f t="shared" si="9"/>
        <v>0.82969999999999999</v>
      </c>
      <c r="AI52" s="235" t="s">
        <v>1375</v>
      </c>
      <c r="AJ52" s="232">
        <v>49</v>
      </c>
    </row>
    <row r="53" spans="2:43" ht="15.75" thickBot="1" x14ac:dyDescent="0.3">
      <c r="B53" s="184" t="s">
        <v>1597</v>
      </c>
      <c r="C53" s="38" t="s">
        <v>1332</v>
      </c>
      <c r="D53" s="38" t="s">
        <v>702</v>
      </c>
      <c r="E53" s="13">
        <v>1</v>
      </c>
      <c r="F53" s="38" t="s">
        <v>703</v>
      </c>
      <c r="G53" s="38" t="s">
        <v>340</v>
      </c>
      <c r="H53" s="38" t="s">
        <v>704</v>
      </c>
      <c r="I53" s="38">
        <v>540187</v>
      </c>
      <c r="J53" s="38">
        <v>5437636</v>
      </c>
      <c r="K53" s="38" t="s">
        <v>201</v>
      </c>
      <c r="L53" s="72">
        <v>2.9894989794110214</v>
      </c>
      <c r="M53" s="81">
        <v>2351</v>
      </c>
      <c r="N53" s="141">
        <v>786.41940211104679</v>
      </c>
      <c r="O53" s="105">
        <v>988</v>
      </c>
      <c r="P53" s="63">
        <v>2.35</v>
      </c>
      <c r="Q53" s="26">
        <v>37.955465587044536</v>
      </c>
      <c r="R53" s="139">
        <f t="shared" si="0"/>
        <v>0.94340000000000002</v>
      </c>
      <c r="S53" s="26">
        <v>25</v>
      </c>
      <c r="T53" s="139">
        <f t="shared" si="1"/>
        <v>0.55310000000000004</v>
      </c>
      <c r="U53" s="26">
        <v>41.854529987239474</v>
      </c>
      <c r="V53" s="139">
        <f t="shared" si="2"/>
        <v>0.79149999999999998</v>
      </c>
      <c r="W53" s="26">
        <v>24.277705907718843</v>
      </c>
      <c r="X53" s="139">
        <f t="shared" si="3"/>
        <v>0.6855</v>
      </c>
      <c r="Y53" s="26">
        <v>17.876754118364858</v>
      </c>
      <c r="Z53" s="139">
        <f t="shared" si="4"/>
        <v>0.78090000000000004</v>
      </c>
      <c r="AA53" s="26">
        <v>-16.1061285500747</v>
      </c>
      <c r="AB53" s="139">
        <f t="shared" si="5"/>
        <v>0.72799999999999998</v>
      </c>
      <c r="AC53" s="43">
        <v>79000</v>
      </c>
      <c r="AD53" s="139">
        <f t="shared" si="6"/>
        <v>0.72799999999999998</v>
      </c>
      <c r="AE53" s="26">
        <v>3.8518518518518521</v>
      </c>
      <c r="AF53" s="139">
        <f t="shared" si="7"/>
        <v>0.28260000000000002</v>
      </c>
      <c r="AG53" s="139">
        <f t="shared" si="8"/>
        <v>5.4930000000000003</v>
      </c>
      <c r="AH53" s="113">
        <f t="shared" si="9"/>
        <v>0.82620000000000005</v>
      </c>
      <c r="AI53" s="235" t="s">
        <v>1375</v>
      </c>
      <c r="AJ53" s="232">
        <v>50</v>
      </c>
    </row>
    <row r="54" spans="2:43" ht="15.75" thickBot="1" x14ac:dyDescent="0.3">
      <c r="B54" s="184" t="s">
        <v>1470</v>
      </c>
      <c r="C54" s="38" t="s">
        <v>1332</v>
      </c>
      <c r="D54" s="38" t="s">
        <v>370</v>
      </c>
      <c r="E54" s="13">
        <v>1</v>
      </c>
      <c r="F54" s="38" t="s">
        <v>371</v>
      </c>
      <c r="G54" s="38" t="s">
        <v>340</v>
      </c>
      <c r="H54" s="38" t="s">
        <v>464</v>
      </c>
      <c r="I54" s="38">
        <v>540125</v>
      </c>
      <c r="J54" s="38">
        <v>5409796</v>
      </c>
      <c r="K54" s="38" t="s">
        <v>136</v>
      </c>
      <c r="L54" s="72">
        <v>0.58349461918822554</v>
      </c>
      <c r="M54" s="81">
        <v>281</v>
      </c>
      <c r="N54" s="141">
        <v>481.58113332893328</v>
      </c>
      <c r="O54" s="105">
        <v>105</v>
      </c>
      <c r="P54" s="63">
        <v>2.68</v>
      </c>
      <c r="Q54" s="26">
        <v>25.714285714285712</v>
      </c>
      <c r="R54" s="139">
        <f t="shared" si="0"/>
        <v>0.79149999999999998</v>
      </c>
      <c r="S54" s="26">
        <v>29.8</v>
      </c>
      <c r="T54" s="139">
        <f t="shared" si="1"/>
        <v>0.74460000000000004</v>
      </c>
      <c r="U54" s="26">
        <v>37.722419928825623</v>
      </c>
      <c r="V54" s="139">
        <f t="shared" si="2"/>
        <v>0.48399999999999999</v>
      </c>
      <c r="W54" s="26">
        <v>33.096085409252666</v>
      </c>
      <c r="X54" s="139">
        <f t="shared" si="3"/>
        <v>0.89039999999999997</v>
      </c>
      <c r="Y54" s="26">
        <v>11.842105263157894</v>
      </c>
      <c r="Z54" s="139">
        <f t="shared" si="4"/>
        <v>0.46989999999999998</v>
      </c>
      <c r="AA54" s="26">
        <v>-24.1758241758242</v>
      </c>
      <c r="AB54" s="139">
        <f t="shared" si="5"/>
        <v>0.86929999999999996</v>
      </c>
      <c r="AC54" s="43">
        <v>52500</v>
      </c>
      <c r="AD54" s="139">
        <f t="shared" si="6"/>
        <v>0.9294</v>
      </c>
      <c r="AE54" s="26">
        <v>4.2780748663101598</v>
      </c>
      <c r="AF54" s="139">
        <f t="shared" si="7"/>
        <v>0.30380000000000001</v>
      </c>
      <c r="AG54" s="139">
        <f t="shared" si="8"/>
        <v>5.4828999999999999</v>
      </c>
      <c r="AH54" s="113">
        <f t="shared" si="9"/>
        <v>0.8226</v>
      </c>
      <c r="AI54" s="235" t="s">
        <v>1375</v>
      </c>
      <c r="AJ54" s="232">
        <v>51</v>
      </c>
    </row>
    <row r="55" spans="2:43" ht="15.75" thickBot="1" x14ac:dyDescent="0.3">
      <c r="B55" s="188" t="s">
        <v>1539</v>
      </c>
      <c r="C55" s="17" t="s">
        <v>1332</v>
      </c>
      <c r="D55" s="17" t="s">
        <v>349</v>
      </c>
      <c r="E55" s="18">
        <v>4</v>
      </c>
      <c r="F55" s="17" t="s">
        <v>350</v>
      </c>
      <c r="G55" s="17" t="s">
        <v>340</v>
      </c>
      <c r="H55" s="17" t="s">
        <v>351</v>
      </c>
      <c r="I55" s="17">
        <v>540041</v>
      </c>
      <c r="J55" s="17">
        <v>5400772</v>
      </c>
      <c r="K55" s="17" t="s">
        <v>112</v>
      </c>
      <c r="L55" s="79">
        <v>0.95357736718795061</v>
      </c>
      <c r="M55" s="88">
        <v>1065</v>
      </c>
      <c r="N55" s="88">
        <v>1116.8469771263856</v>
      </c>
      <c r="O55" s="31">
        <v>482</v>
      </c>
      <c r="P55" s="70">
        <v>2.2095435684647304</v>
      </c>
      <c r="Q55" s="22">
        <v>37.759336099585063</v>
      </c>
      <c r="R55" s="138">
        <f t="shared" si="0"/>
        <v>0.93630000000000002</v>
      </c>
      <c r="S55" s="22">
        <v>33.6</v>
      </c>
      <c r="T55" s="138">
        <f t="shared" si="1"/>
        <v>0.81559999999999999</v>
      </c>
      <c r="U55" s="22">
        <v>37.652582159624416</v>
      </c>
      <c r="V55" s="138">
        <f t="shared" si="2"/>
        <v>0.47339999999999999</v>
      </c>
      <c r="W55" s="22">
        <v>35.02347417840376</v>
      </c>
      <c r="X55" s="138">
        <f t="shared" si="3"/>
        <v>0.91510000000000002</v>
      </c>
      <c r="Y55" s="22">
        <v>18.103448275862068</v>
      </c>
      <c r="Z55" s="138">
        <f t="shared" si="4"/>
        <v>0.79849999999999999</v>
      </c>
      <c r="AA55" s="22">
        <v>-17.652027027027</v>
      </c>
      <c r="AB55" s="138">
        <f t="shared" si="5"/>
        <v>0.75980000000000003</v>
      </c>
      <c r="AC55" s="47">
        <v>103800</v>
      </c>
      <c r="AD55" s="138">
        <f t="shared" si="6"/>
        <v>0.43820000000000003</v>
      </c>
      <c r="AE55" s="22">
        <v>4.4850498338870404</v>
      </c>
      <c r="AF55" s="138">
        <f t="shared" si="7"/>
        <v>0.32500000000000001</v>
      </c>
      <c r="AG55" s="139">
        <f t="shared" si="8"/>
        <v>5.4619</v>
      </c>
      <c r="AH55" s="113">
        <f t="shared" si="9"/>
        <v>0.81910000000000005</v>
      </c>
      <c r="AI55" s="235" t="s">
        <v>1375</v>
      </c>
      <c r="AJ55" s="232">
        <v>52</v>
      </c>
    </row>
    <row r="56" spans="2:43" ht="15.75" thickBot="1" x14ac:dyDescent="0.3">
      <c r="B56" s="185" t="s">
        <v>1643</v>
      </c>
      <c r="C56" s="37" t="s">
        <v>1331</v>
      </c>
      <c r="D56" s="37" t="s">
        <v>675</v>
      </c>
      <c r="E56" s="12">
        <v>2</v>
      </c>
      <c r="F56" s="37" t="s">
        <v>676</v>
      </c>
      <c r="G56" s="37" t="s">
        <v>340</v>
      </c>
      <c r="H56" s="37" t="s">
        <v>1187</v>
      </c>
      <c r="I56" s="37">
        <v>540088</v>
      </c>
      <c r="J56" s="37" t="s">
        <v>1302</v>
      </c>
      <c r="K56" s="37" t="s">
        <v>1302</v>
      </c>
      <c r="L56" s="71">
        <v>437.55506483051818</v>
      </c>
      <c r="M56" s="80">
        <v>18555</v>
      </c>
      <c r="N56" s="140">
        <v>42.406091236052909</v>
      </c>
      <c r="O56" s="104">
        <v>6980</v>
      </c>
      <c r="P56" s="62">
        <v>2.6507163323782237</v>
      </c>
      <c r="Q56" s="32">
        <v>19.255014326647565</v>
      </c>
      <c r="R56" s="129">
        <f t="shared" si="0"/>
        <v>0.60419999999999996</v>
      </c>
      <c r="S56" s="32">
        <v>31.677725118483412</v>
      </c>
      <c r="T56" s="129">
        <f t="shared" si="1"/>
        <v>0.78010000000000002</v>
      </c>
      <c r="U56" s="32">
        <v>37.369981137159797</v>
      </c>
      <c r="V56" s="129">
        <f t="shared" si="2"/>
        <v>0.42749999999999999</v>
      </c>
      <c r="W56" s="32">
        <v>27.407847800237811</v>
      </c>
      <c r="X56" s="129">
        <f t="shared" si="3"/>
        <v>0.77380000000000004</v>
      </c>
      <c r="Y56" s="32">
        <v>19.746239173377905</v>
      </c>
      <c r="Z56" s="129">
        <f t="shared" si="4"/>
        <v>0.85509999999999997</v>
      </c>
      <c r="AA56" s="32">
        <v>-4.5647343970914998</v>
      </c>
      <c r="AB56" s="129">
        <f t="shared" si="5"/>
        <v>0.34279999999999999</v>
      </c>
      <c r="AC56" s="42">
        <v>82900</v>
      </c>
      <c r="AD56" s="129">
        <f t="shared" si="6"/>
        <v>0.6573</v>
      </c>
      <c r="AE56" s="32">
        <v>34.015168926683522</v>
      </c>
      <c r="AF56" s="129">
        <f t="shared" si="7"/>
        <v>0.97170000000000001</v>
      </c>
      <c r="AG56" s="139">
        <f t="shared" si="8"/>
        <v>5.4124999999999996</v>
      </c>
      <c r="AH56" s="113">
        <f t="shared" si="9"/>
        <v>0.81559999999999999</v>
      </c>
      <c r="AI56" s="235" t="s">
        <v>1375</v>
      </c>
      <c r="AJ56" s="232">
        <v>53</v>
      </c>
    </row>
    <row r="57" spans="2:43" ht="15.75" thickBot="1" x14ac:dyDescent="0.3">
      <c r="B57" s="228" t="s">
        <v>1426</v>
      </c>
      <c r="C57" s="38" t="s">
        <v>1332</v>
      </c>
      <c r="D57" s="38" t="s">
        <v>601</v>
      </c>
      <c r="E57" s="13">
        <v>4</v>
      </c>
      <c r="F57" s="38" t="s">
        <v>350</v>
      </c>
      <c r="G57" s="38" t="s">
        <v>340</v>
      </c>
      <c r="H57" s="38" t="s">
        <v>941</v>
      </c>
      <c r="I57" s="38">
        <v>540228</v>
      </c>
      <c r="J57" s="38">
        <v>5466652</v>
      </c>
      <c r="K57" s="38" t="s">
        <v>275</v>
      </c>
      <c r="L57" s="72">
        <v>1.1154165403172291</v>
      </c>
      <c r="M57" s="81">
        <v>1236</v>
      </c>
      <c r="N57" s="141">
        <v>1108.1062144268333</v>
      </c>
      <c r="O57" s="105">
        <v>585</v>
      </c>
      <c r="P57" s="63">
        <v>2.0299999999999998</v>
      </c>
      <c r="Q57" s="26">
        <v>27.692307692307693</v>
      </c>
      <c r="R57" s="139">
        <f t="shared" si="0"/>
        <v>0.84089999999999998</v>
      </c>
      <c r="S57" s="26">
        <v>22.1</v>
      </c>
      <c r="T57" s="139">
        <f t="shared" si="1"/>
        <v>0.4078</v>
      </c>
      <c r="U57" s="26">
        <v>36.003236245954696</v>
      </c>
      <c r="V57" s="139">
        <f t="shared" si="2"/>
        <v>0.34620000000000001</v>
      </c>
      <c r="W57" s="26">
        <v>31.871838111298484</v>
      </c>
      <c r="X57" s="139">
        <f t="shared" si="3"/>
        <v>0.86919999999999997</v>
      </c>
      <c r="Y57" s="26">
        <v>15.447154471544716</v>
      </c>
      <c r="Z57" s="139">
        <f t="shared" si="4"/>
        <v>0.68189999999999995</v>
      </c>
      <c r="AA57" s="26">
        <v>-20.930232558139501</v>
      </c>
      <c r="AB57" s="139">
        <f t="shared" si="5"/>
        <v>0.83399999999999996</v>
      </c>
      <c r="AC57" s="43">
        <v>59100</v>
      </c>
      <c r="AD57" s="139">
        <f t="shared" si="6"/>
        <v>0.89400000000000002</v>
      </c>
      <c r="AE57" s="26">
        <v>9.3055555555555554</v>
      </c>
      <c r="AF57" s="139">
        <f t="shared" si="7"/>
        <v>0.53</v>
      </c>
      <c r="AG57" s="139">
        <f t="shared" si="8"/>
        <v>5.4039999999999999</v>
      </c>
      <c r="AH57" s="113">
        <f t="shared" si="9"/>
        <v>0.81200000000000006</v>
      </c>
      <c r="AI57" s="235" t="s">
        <v>1375</v>
      </c>
      <c r="AJ57" s="232">
        <v>54</v>
      </c>
    </row>
    <row r="58" spans="2:43" ht="15.75" thickBot="1" x14ac:dyDescent="0.3">
      <c r="B58" s="184" t="s">
        <v>1411</v>
      </c>
      <c r="C58" s="38" t="s">
        <v>1332</v>
      </c>
      <c r="D58" s="38" t="s">
        <v>484</v>
      </c>
      <c r="E58" s="13">
        <v>7</v>
      </c>
      <c r="F58" s="38" t="s">
        <v>485</v>
      </c>
      <c r="G58" s="38" t="s">
        <v>340</v>
      </c>
      <c r="H58" s="38" t="s">
        <v>1031</v>
      </c>
      <c r="I58" s="38">
        <v>540236</v>
      </c>
      <c r="J58" s="38">
        <v>5478580</v>
      </c>
      <c r="K58" s="38" t="s">
        <v>303</v>
      </c>
      <c r="L58" s="72">
        <v>0.82121338835938074</v>
      </c>
      <c r="M58" s="81">
        <v>809</v>
      </c>
      <c r="N58" s="141">
        <v>985.12763121923695</v>
      </c>
      <c r="O58" s="105">
        <v>333</v>
      </c>
      <c r="P58" s="63">
        <v>2.4</v>
      </c>
      <c r="Q58" s="26">
        <v>12.912912912912914</v>
      </c>
      <c r="R58" s="139">
        <f t="shared" si="0"/>
        <v>0.30740000000000001</v>
      </c>
      <c r="S58" s="26">
        <v>34.6</v>
      </c>
      <c r="T58" s="139">
        <f t="shared" si="1"/>
        <v>0.83330000000000004</v>
      </c>
      <c r="U58" s="26">
        <v>38.813349814585905</v>
      </c>
      <c r="V58" s="139">
        <f t="shared" si="2"/>
        <v>0.58650000000000002</v>
      </c>
      <c r="W58" s="26">
        <v>30.531520395550061</v>
      </c>
      <c r="X58" s="139">
        <f t="shared" si="3"/>
        <v>0.84799999999999998</v>
      </c>
      <c r="Y58" s="26">
        <v>18.035426731078903</v>
      </c>
      <c r="Z58" s="139">
        <f t="shared" si="4"/>
        <v>0.79149999999999998</v>
      </c>
      <c r="AA58" s="26">
        <v>-13.179074446680101</v>
      </c>
      <c r="AB58" s="139">
        <f t="shared" si="5"/>
        <v>0.68199999999999994</v>
      </c>
      <c r="AC58" s="43">
        <v>73200</v>
      </c>
      <c r="AD58" s="139">
        <f t="shared" si="6"/>
        <v>0.80220000000000002</v>
      </c>
      <c r="AE58" s="26">
        <v>9.5703125</v>
      </c>
      <c r="AF58" s="139">
        <f t="shared" si="7"/>
        <v>0.55120000000000002</v>
      </c>
      <c r="AG58" s="139">
        <f t="shared" si="8"/>
        <v>5.4021000000000008</v>
      </c>
      <c r="AH58" s="113">
        <f t="shared" si="9"/>
        <v>0.8085</v>
      </c>
      <c r="AI58" s="235" t="s">
        <v>1375</v>
      </c>
      <c r="AJ58" s="232">
        <v>55</v>
      </c>
    </row>
    <row r="59" spans="2:43" ht="15.75" thickBot="1" x14ac:dyDescent="0.3">
      <c r="B59" s="184" t="s">
        <v>1465</v>
      </c>
      <c r="C59" s="38" t="s">
        <v>1332</v>
      </c>
      <c r="D59" s="38" t="s">
        <v>355</v>
      </c>
      <c r="E59" s="13">
        <v>1</v>
      </c>
      <c r="F59" s="38" t="s">
        <v>356</v>
      </c>
      <c r="G59" s="38" t="s">
        <v>340</v>
      </c>
      <c r="H59" s="38" t="s">
        <v>562</v>
      </c>
      <c r="I59" s="38">
        <v>540116</v>
      </c>
      <c r="J59" s="38">
        <v>5420500</v>
      </c>
      <c r="K59" s="38" t="s">
        <v>162</v>
      </c>
      <c r="L59" s="72">
        <v>1.29333845473882</v>
      </c>
      <c r="M59" s="81">
        <v>320</v>
      </c>
      <c r="N59" s="141">
        <v>247.42170065964797</v>
      </c>
      <c r="O59" s="105">
        <v>94</v>
      </c>
      <c r="P59" s="63">
        <v>3.4</v>
      </c>
      <c r="Q59" s="26">
        <v>22.340425531914892</v>
      </c>
      <c r="R59" s="139">
        <f t="shared" si="0"/>
        <v>0.68189999999999995</v>
      </c>
      <c r="S59" s="26">
        <v>1.9</v>
      </c>
      <c r="T59" s="139">
        <f t="shared" si="1"/>
        <v>0</v>
      </c>
      <c r="U59" s="26">
        <v>40.625</v>
      </c>
      <c r="V59" s="139">
        <f t="shared" si="2"/>
        <v>0.70309999999999995</v>
      </c>
      <c r="W59" s="26">
        <v>14.374999999999998</v>
      </c>
      <c r="X59" s="139">
        <f t="shared" si="3"/>
        <v>0.1731</v>
      </c>
      <c r="Y59" s="26">
        <v>27.083333333333332</v>
      </c>
      <c r="Z59" s="139">
        <f t="shared" si="4"/>
        <v>0.93989999999999996</v>
      </c>
      <c r="AA59" s="26">
        <v>-50.238095238095198</v>
      </c>
      <c r="AB59" s="139">
        <f t="shared" si="5"/>
        <v>1</v>
      </c>
      <c r="AC59" s="43">
        <v>18300</v>
      </c>
      <c r="AD59" s="139">
        <f t="shared" si="6"/>
        <v>0.99299999999999999</v>
      </c>
      <c r="AE59" s="26">
        <v>26.771653543307089</v>
      </c>
      <c r="AF59" s="139">
        <f t="shared" si="7"/>
        <v>0.89749999999999996</v>
      </c>
      <c r="AG59" s="139">
        <f t="shared" si="8"/>
        <v>5.3884999999999996</v>
      </c>
      <c r="AH59" s="113">
        <f t="shared" si="9"/>
        <v>0.80489999999999995</v>
      </c>
      <c r="AI59" s="235" t="s">
        <v>1375</v>
      </c>
      <c r="AJ59" s="232">
        <v>56</v>
      </c>
    </row>
    <row r="60" spans="2:43" ht="15.75" thickBot="1" x14ac:dyDescent="0.3">
      <c r="B60" s="189" t="s">
        <v>1510</v>
      </c>
      <c r="C60" s="190" t="s">
        <v>1332</v>
      </c>
      <c r="D60" s="190" t="s">
        <v>443</v>
      </c>
      <c r="E60" s="191">
        <v>7</v>
      </c>
      <c r="F60" s="190" t="s">
        <v>444</v>
      </c>
      <c r="G60" s="190" t="s">
        <v>340</v>
      </c>
      <c r="H60" s="190" t="s">
        <v>445</v>
      </c>
      <c r="I60" s="190">
        <v>540267</v>
      </c>
      <c r="J60" s="190">
        <v>5406988</v>
      </c>
      <c r="K60" s="190" t="s">
        <v>131</v>
      </c>
      <c r="L60" s="192">
        <v>0.43882660268623191</v>
      </c>
      <c r="M60" s="193">
        <v>726</v>
      </c>
      <c r="N60" s="194">
        <v>1654.4120059172933</v>
      </c>
      <c r="O60" s="195">
        <v>303</v>
      </c>
      <c r="P60" s="196">
        <v>2.27</v>
      </c>
      <c r="Q60" s="197">
        <v>29.372937293729372</v>
      </c>
      <c r="R60" s="198">
        <f t="shared" si="0"/>
        <v>0.85150000000000003</v>
      </c>
      <c r="S60" s="197">
        <v>39.1</v>
      </c>
      <c r="T60" s="198">
        <f t="shared" si="1"/>
        <v>0.88290000000000002</v>
      </c>
      <c r="U60" s="197">
        <v>49.586776859504134</v>
      </c>
      <c r="V60" s="198">
        <f t="shared" si="2"/>
        <v>0.93630000000000002</v>
      </c>
      <c r="W60" s="197">
        <v>19.738751814223512</v>
      </c>
      <c r="X60" s="198">
        <f t="shared" si="3"/>
        <v>0.48049999999999998</v>
      </c>
      <c r="Y60" s="197">
        <v>18.110236220472441</v>
      </c>
      <c r="Z60" s="198">
        <f t="shared" si="4"/>
        <v>0.80210000000000004</v>
      </c>
      <c r="AA60" s="197">
        <v>-11.396011396011399</v>
      </c>
      <c r="AB60" s="198">
        <f t="shared" si="5"/>
        <v>0.61840000000000006</v>
      </c>
      <c r="AC60" s="199">
        <v>133300</v>
      </c>
      <c r="AD60" s="198">
        <f t="shared" si="6"/>
        <v>0.20850000000000002</v>
      </c>
      <c r="AE60" s="197">
        <v>12.103746397694524</v>
      </c>
      <c r="AF60" s="198">
        <f t="shared" si="7"/>
        <v>0.60419999999999996</v>
      </c>
      <c r="AG60" s="198">
        <f t="shared" si="8"/>
        <v>5.3844000000000003</v>
      </c>
      <c r="AH60" s="200">
        <f t="shared" si="9"/>
        <v>0.8014</v>
      </c>
      <c r="AI60" s="236" t="s">
        <v>1375</v>
      </c>
      <c r="AJ60" s="232">
        <v>57</v>
      </c>
      <c r="AQ60" s="410" t="s">
        <v>1698</v>
      </c>
    </row>
    <row r="61" spans="2:43" ht="15.75" thickBot="1" x14ac:dyDescent="0.3">
      <c r="B61" s="173" t="s">
        <v>1416</v>
      </c>
      <c r="C61" s="174" t="s">
        <v>1332</v>
      </c>
      <c r="D61" s="174" t="s">
        <v>365</v>
      </c>
      <c r="E61" s="175">
        <v>4</v>
      </c>
      <c r="F61" s="174" t="s">
        <v>366</v>
      </c>
      <c r="G61" s="174" t="s">
        <v>340</v>
      </c>
      <c r="H61" s="174" t="s">
        <v>367</v>
      </c>
      <c r="I61" s="174">
        <v>540027</v>
      </c>
      <c r="J61" s="174">
        <v>5401996</v>
      </c>
      <c r="K61" s="174" t="s">
        <v>115</v>
      </c>
      <c r="L61" s="176">
        <v>1.6625905258673119</v>
      </c>
      <c r="M61" s="177">
        <v>1209</v>
      </c>
      <c r="N61" s="178">
        <v>727.17844904674257</v>
      </c>
      <c r="O61" s="179">
        <v>460</v>
      </c>
      <c r="P61" s="180">
        <v>2.63</v>
      </c>
      <c r="Q61" s="181">
        <v>31.521739130434785</v>
      </c>
      <c r="R61" s="182">
        <f t="shared" si="0"/>
        <v>0.88690000000000002</v>
      </c>
      <c r="S61" s="181">
        <v>29.2</v>
      </c>
      <c r="T61" s="182">
        <f t="shared" si="1"/>
        <v>0.72340000000000004</v>
      </c>
      <c r="U61" s="181">
        <v>38.875103391232422</v>
      </c>
      <c r="V61" s="182">
        <f t="shared" si="2"/>
        <v>0.60070000000000001</v>
      </c>
      <c r="W61" s="181">
        <v>20.347394540942929</v>
      </c>
      <c r="X61" s="182">
        <f t="shared" si="3"/>
        <v>0.53349999999999997</v>
      </c>
      <c r="Y61" s="181">
        <v>15.948777648428406</v>
      </c>
      <c r="Z61" s="182">
        <f t="shared" si="4"/>
        <v>0.70309999999999995</v>
      </c>
      <c r="AA61" s="181">
        <v>-7.1937321937321901</v>
      </c>
      <c r="AB61" s="182">
        <f t="shared" si="5"/>
        <v>0.47709999999999997</v>
      </c>
      <c r="AC61" s="183">
        <v>72000</v>
      </c>
      <c r="AD61" s="182">
        <f t="shared" si="6"/>
        <v>0.80569999999999997</v>
      </c>
      <c r="AE61" s="181">
        <v>14.054927302100161</v>
      </c>
      <c r="AF61" s="182">
        <f t="shared" si="7"/>
        <v>0.65369999999999995</v>
      </c>
      <c r="AG61" s="182">
        <f t="shared" si="8"/>
        <v>5.3841000000000001</v>
      </c>
      <c r="AH61" s="201">
        <f t="shared" si="9"/>
        <v>0.79779999999999995</v>
      </c>
      <c r="AI61" s="238" t="s">
        <v>1377</v>
      </c>
      <c r="AJ61" s="232">
        <v>58</v>
      </c>
    </row>
    <row r="62" spans="2:43" ht="15.75" thickBot="1" x14ac:dyDescent="0.3">
      <c r="B62" s="184" t="s">
        <v>1517</v>
      </c>
      <c r="C62" s="38" t="s">
        <v>1332</v>
      </c>
      <c r="D62" s="38" t="s">
        <v>375</v>
      </c>
      <c r="E62" s="13">
        <v>5</v>
      </c>
      <c r="F62" s="38" t="s">
        <v>376</v>
      </c>
      <c r="G62" s="38" t="s">
        <v>340</v>
      </c>
      <c r="H62" s="38" t="s">
        <v>489</v>
      </c>
      <c r="I62" s="38">
        <v>540179</v>
      </c>
      <c r="J62" s="38">
        <v>5412124</v>
      </c>
      <c r="K62" s="38" t="s">
        <v>143</v>
      </c>
      <c r="L62" s="72">
        <v>0.48608357745014447</v>
      </c>
      <c r="M62" s="81">
        <v>242</v>
      </c>
      <c r="N62" s="141">
        <v>497.85677037159502</v>
      </c>
      <c r="O62" s="105">
        <v>97</v>
      </c>
      <c r="P62" s="63">
        <v>2.4900000000000002</v>
      </c>
      <c r="Q62" s="26">
        <v>49.484536082474229</v>
      </c>
      <c r="R62" s="139">
        <f t="shared" si="0"/>
        <v>0.98929999999999996</v>
      </c>
      <c r="S62" s="26">
        <v>10.4</v>
      </c>
      <c r="T62" s="139">
        <f t="shared" si="1"/>
        <v>6.0199999999999997E-2</v>
      </c>
      <c r="U62" s="26">
        <v>26.859504132231404</v>
      </c>
      <c r="V62" s="139">
        <f t="shared" si="2"/>
        <v>8.48E-2</v>
      </c>
      <c r="W62" s="26">
        <v>37.190082644628099</v>
      </c>
      <c r="X62" s="139">
        <f t="shared" si="3"/>
        <v>0.95050000000000001</v>
      </c>
      <c r="Y62" s="26">
        <v>29.6875</v>
      </c>
      <c r="Z62" s="139">
        <f t="shared" si="4"/>
        <v>0.96460000000000001</v>
      </c>
      <c r="AA62" s="26">
        <v>-37.366548042704601</v>
      </c>
      <c r="AB62" s="139">
        <f t="shared" si="5"/>
        <v>0.98240000000000005</v>
      </c>
      <c r="AC62" s="43">
        <v>62300</v>
      </c>
      <c r="AD62" s="139">
        <f t="shared" si="6"/>
        <v>0.87990000000000002</v>
      </c>
      <c r="AE62" s="26">
        <v>7.7519379844961236</v>
      </c>
      <c r="AF62" s="139">
        <f t="shared" si="7"/>
        <v>0.46279999999999999</v>
      </c>
      <c r="AG62" s="139">
        <f t="shared" si="8"/>
        <v>5.3745000000000003</v>
      </c>
      <c r="AH62" s="114">
        <f t="shared" si="9"/>
        <v>0.79430000000000001</v>
      </c>
      <c r="AI62" s="239" t="s">
        <v>1377</v>
      </c>
      <c r="AJ62" s="232">
        <v>59</v>
      </c>
    </row>
    <row r="63" spans="2:43" ht="15.75" thickBot="1" x14ac:dyDescent="0.3">
      <c r="B63" s="184" t="s">
        <v>1553</v>
      </c>
      <c r="C63" s="38" t="s">
        <v>1332</v>
      </c>
      <c r="D63" s="38" t="s">
        <v>530</v>
      </c>
      <c r="E63" s="13">
        <v>11</v>
      </c>
      <c r="F63" s="38" t="s">
        <v>531</v>
      </c>
      <c r="G63" s="38" t="s">
        <v>340</v>
      </c>
      <c r="H63" s="38" t="s">
        <v>849</v>
      </c>
      <c r="I63" s="38">
        <v>540049</v>
      </c>
      <c r="J63" s="38">
        <v>5458372</v>
      </c>
      <c r="K63" s="38" t="s">
        <v>246</v>
      </c>
      <c r="L63" s="72">
        <v>1.8573361329802296</v>
      </c>
      <c r="M63" s="81">
        <v>1115</v>
      </c>
      <c r="N63" s="141">
        <v>600.32213889626007</v>
      </c>
      <c r="O63" s="105">
        <v>518</v>
      </c>
      <c r="P63" s="63">
        <v>2.15</v>
      </c>
      <c r="Q63" s="26">
        <v>23.552123552123554</v>
      </c>
      <c r="R63" s="139">
        <f t="shared" si="0"/>
        <v>0.72430000000000005</v>
      </c>
      <c r="S63" s="26">
        <v>34.4</v>
      </c>
      <c r="T63" s="139">
        <f t="shared" si="1"/>
        <v>0.82620000000000005</v>
      </c>
      <c r="U63" s="26">
        <v>42.690582959641254</v>
      </c>
      <c r="V63" s="139">
        <f t="shared" si="2"/>
        <v>0.81269999999999998</v>
      </c>
      <c r="W63" s="26">
        <v>21.704035874439462</v>
      </c>
      <c r="X63" s="139">
        <f t="shared" si="3"/>
        <v>0.59009999999999996</v>
      </c>
      <c r="Y63" s="26">
        <v>19.106699751861044</v>
      </c>
      <c r="Z63" s="139">
        <f t="shared" si="4"/>
        <v>0.82679999999999998</v>
      </c>
      <c r="AA63" s="26">
        <v>-7.5249320036264704</v>
      </c>
      <c r="AB63" s="139">
        <f t="shared" si="5"/>
        <v>0.49829999999999997</v>
      </c>
      <c r="AC63" s="43">
        <v>80000</v>
      </c>
      <c r="AD63" s="139">
        <f t="shared" si="6"/>
        <v>0.70679999999999998</v>
      </c>
      <c r="AE63" s="26">
        <v>3.7735849056603774</v>
      </c>
      <c r="AF63" s="139">
        <f t="shared" si="7"/>
        <v>0.27560000000000001</v>
      </c>
      <c r="AG63" s="139">
        <f t="shared" si="8"/>
        <v>5.2608000000000006</v>
      </c>
      <c r="AH63" s="114">
        <f t="shared" si="9"/>
        <v>0.79069999999999996</v>
      </c>
      <c r="AI63" s="239" t="s">
        <v>1377</v>
      </c>
      <c r="AJ63" s="232">
        <v>60</v>
      </c>
    </row>
    <row r="64" spans="2:43" ht="15.75" thickBot="1" x14ac:dyDescent="0.3">
      <c r="B64" s="202" t="s">
        <v>1526</v>
      </c>
      <c r="C64" s="38" t="s">
        <v>1332</v>
      </c>
      <c r="D64" s="38" t="s">
        <v>630</v>
      </c>
      <c r="E64" s="13">
        <v>5</v>
      </c>
      <c r="F64" s="38" t="s">
        <v>631</v>
      </c>
      <c r="G64" s="38" t="s">
        <v>340</v>
      </c>
      <c r="H64" s="38" t="s">
        <v>632</v>
      </c>
      <c r="I64" s="38">
        <v>540259</v>
      </c>
      <c r="J64" s="38">
        <v>5429404</v>
      </c>
      <c r="K64" s="38" t="s">
        <v>181</v>
      </c>
      <c r="L64" s="72">
        <v>0.10088221067740284</v>
      </c>
      <c r="M64" s="81">
        <v>97</v>
      </c>
      <c r="N64" s="141">
        <v>961.5173909122866</v>
      </c>
      <c r="O64" s="105">
        <v>27</v>
      </c>
      <c r="P64" s="63">
        <v>3.59</v>
      </c>
      <c r="Q64" s="26">
        <v>7.4074074074074066</v>
      </c>
      <c r="R64" s="139">
        <f t="shared" si="0"/>
        <v>9.5399999999999999E-2</v>
      </c>
      <c r="S64" s="26">
        <v>38.9</v>
      </c>
      <c r="T64" s="139">
        <f t="shared" si="1"/>
        <v>0.87939999999999996</v>
      </c>
      <c r="U64" s="26">
        <v>53.608247422680414</v>
      </c>
      <c r="V64" s="139">
        <f t="shared" si="2"/>
        <v>0.98229999999999995</v>
      </c>
      <c r="W64" s="26">
        <v>25.773195876288657</v>
      </c>
      <c r="X64" s="139">
        <f t="shared" si="3"/>
        <v>0.72789999999999999</v>
      </c>
      <c r="Y64" s="26">
        <v>9.2307692307692317</v>
      </c>
      <c r="Z64" s="139">
        <f t="shared" si="4"/>
        <v>0.31090000000000001</v>
      </c>
      <c r="AA64" s="26">
        <v>-23.484848484848499</v>
      </c>
      <c r="AB64" s="139">
        <f t="shared" si="5"/>
        <v>0.86580000000000001</v>
      </c>
      <c r="AC64" s="146">
        <v>80800</v>
      </c>
      <c r="AD64" s="139">
        <f t="shared" si="6"/>
        <v>0.68910000000000005</v>
      </c>
      <c r="AE64" s="26">
        <v>15.789473684210526</v>
      </c>
      <c r="AF64" s="139">
        <f t="shared" si="7"/>
        <v>0.6996</v>
      </c>
      <c r="AG64" s="139">
        <f t="shared" si="8"/>
        <v>5.2504000000000008</v>
      </c>
      <c r="AH64" s="114">
        <f t="shared" si="9"/>
        <v>0.78720000000000001</v>
      </c>
      <c r="AI64" s="239" t="s">
        <v>1377</v>
      </c>
      <c r="AJ64" s="232">
        <v>61</v>
      </c>
    </row>
    <row r="65" spans="2:36" ht="15.75" thickBot="1" x14ac:dyDescent="0.3">
      <c r="B65" s="184" t="s">
        <v>1525</v>
      </c>
      <c r="C65" s="38" t="s">
        <v>1332</v>
      </c>
      <c r="D65" s="38" t="s">
        <v>557</v>
      </c>
      <c r="E65" s="13">
        <v>7</v>
      </c>
      <c r="F65" s="38" t="s">
        <v>558</v>
      </c>
      <c r="G65" s="38" t="s">
        <v>340</v>
      </c>
      <c r="H65" s="38" t="s">
        <v>699</v>
      </c>
      <c r="I65" s="38">
        <v>540193</v>
      </c>
      <c r="J65" s="38">
        <v>5436460</v>
      </c>
      <c r="K65" s="38" t="s">
        <v>200</v>
      </c>
      <c r="L65" s="72">
        <v>0.42726772304229343</v>
      </c>
      <c r="M65" s="81">
        <v>394</v>
      </c>
      <c r="N65" s="141">
        <v>922.13845968655016</v>
      </c>
      <c r="O65" s="105">
        <v>154</v>
      </c>
      <c r="P65" s="63">
        <v>2.56</v>
      </c>
      <c r="Q65" s="26">
        <v>14.935064935064934</v>
      </c>
      <c r="R65" s="139">
        <f t="shared" si="0"/>
        <v>0.3851</v>
      </c>
      <c r="S65" s="26">
        <v>47.1</v>
      </c>
      <c r="T65" s="139">
        <f t="shared" si="1"/>
        <v>0.95030000000000003</v>
      </c>
      <c r="U65" s="26">
        <v>56.345177664974621</v>
      </c>
      <c r="V65" s="139">
        <f t="shared" si="2"/>
        <v>0.9929</v>
      </c>
      <c r="W65" s="26">
        <v>35.786802030456855</v>
      </c>
      <c r="X65" s="139">
        <f t="shared" si="3"/>
        <v>0.92569999999999997</v>
      </c>
      <c r="Y65" s="26">
        <v>16.494845360824741</v>
      </c>
      <c r="Z65" s="139">
        <f t="shared" si="4"/>
        <v>0.7349</v>
      </c>
      <c r="AA65" s="26">
        <v>-16.176470588235301</v>
      </c>
      <c r="AB65" s="139">
        <f t="shared" si="5"/>
        <v>0.73150000000000004</v>
      </c>
      <c r="AC65" s="43">
        <v>107500</v>
      </c>
      <c r="AD65" s="139">
        <f t="shared" si="6"/>
        <v>0.37809999999999999</v>
      </c>
      <c r="AE65" s="26">
        <v>1.5384615384615385</v>
      </c>
      <c r="AF65" s="139">
        <f t="shared" si="7"/>
        <v>0.14130000000000001</v>
      </c>
      <c r="AG65" s="139">
        <f t="shared" si="8"/>
        <v>5.2398000000000007</v>
      </c>
      <c r="AH65" s="114">
        <f t="shared" si="9"/>
        <v>0.78359999999999996</v>
      </c>
      <c r="AI65" s="239" t="s">
        <v>1377</v>
      </c>
      <c r="AJ65" s="232">
        <v>62</v>
      </c>
    </row>
    <row r="66" spans="2:36" ht="15.75" thickBot="1" x14ac:dyDescent="0.3">
      <c r="B66" s="188" t="s">
        <v>1611</v>
      </c>
      <c r="C66" s="17" t="s">
        <v>1332</v>
      </c>
      <c r="D66" s="17" t="s">
        <v>820</v>
      </c>
      <c r="E66" s="18">
        <v>4</v>
      </c>
      <c r="F66" s="17" t="s">
        <v>366</v>
      </c>
      <c r="G66" s="17" t="s">
        <v>340</v>
      </c>
      <c r="H66" s="17" t="s">
        <v>821</v>
      </c>
      <c r="I66" s="17">
        <v>540029</v>
      </c>
      <c r="J66" s="17">
        <v>5455468</v>
      </c>
      <c r="K66" s="17" t="s">
        <v>238</v>
      </c>
      <c r="L66" s="79">
        <v>1.5864973948993819</v>
      </c>
      <c r="M66" s="88">
        <v>1647</v>
      </c>
      <c r="N66" s="88">
        <v>1038.1359624636857</v>
      </c>
      <c r="O66" s="31">
        <v>633</v>
      </c>
      <c r="P66" s="70">
        <v>2.1990521327014219</v>
      </c>
      <c r="Q66" s="22">
        <v>38.862559241706165</v>
      </c>
      <c r="R66" s="138">
        <f t="shared" si="0"/>
        <v>0.95399999999999996</v>
      </c>
      <c r="S66" s="22">
        <v>36.4</v>
      </c>
      <c r="T66" s="138">
        <f t="shared" si="1"/>
        <v>0.85460000000000003</v>
      </c>
      <c r="U66" s="22">
        <v>33.21190042501518</v>
      </c>
      <c r="V66" s="138">
        <f t="shared" si="2"/>
        <v>0.23319999999999999</v>
      </c>
      <c r="W66" s="22">
        <v>39.323076923076918</v>
      </c>
      <c r="X66" s="138">
        <f t="shared" si="3"/>
        <v>0.96460000000000001</v>
      </c>
      <c r="Y66" s="22">
        <v>17.346938775510203</v>
      </c>
      <c r="Z66" s="138">
        <f t="shared" si="4"/>
        <v>0.75970000000000004</v>
      </c>
      <c r="AA66" s="22">
        <v>-22.1611721611722</v>
      </c>
      <c r="AB66" s="138">
        <f t="shared" si="5"/>
        <v>0.84809999999999997</v>
      </c>
      <c r="AC66" s="47">
        <v>86700</v>
      </c>
      <c r="AD66" s="138">
        <f t="shared" si="6"/>
        <v>0.622</v>
      </c>
      <c r="AE66" s="22">
        <v>0</v>
      </c>
      <c r="AF66" s="138">
        <f t="shared" si="7"/>
        <v>0</v>
      </c>
      <c r="AG66" s="139">
        <f t="shared" si="8"/>
        <v>5.2361999999999993</v>
      </c>
      <c r="AH66" s="114">
        <f t="shared" si="9"/>
        <v>0.78010000000000002</v>
      </c>
      <c r="AI66" s="239" t="s">
        <v>1377</v>
      </c>
      <c r="AJ66" s="232">
        <v>63</v>
      </c>
    </row>
    <row r="67" spans="2:36" ht="15.75" thickBot="1" x14ac:dyDescent="0.3">
      <c r="B67" s="184" t="s">
        <v>1419</v>
      </c>
      <c r="C67" s="38" t="s">
        <v>1332</v>
      </c>
      <c r="D67" s="38" t="s">
        <v>365</v>
      </c>
      <c r="E67" s="13">
        <v>4</v>
      </c>
      <c r="F67" s="38" t="s">
        <v>366</v>
      </c>
      <c r="G67" s="38" t="s">
        <v>340</v>
      </c>
      <c r="H67" s="38" t="s">
        <v>802</v>
      </c>
      <c r="I67" s="38">
        <v>540028</v>
      </c>
      <c r="J67" s="38">
        <v>5452780</v>
      </c>
      <c r="K67" s="38" t="s">
        <v>232</v>
      </c>
      <c r="L67" s="72">
        <v>0.40584699649928635</v>
      </c>
      <c r="M67" s="81">
        <v>513</v>
      </c>
      <c r="N67" s="141">
        <v>1264.0231526289047</v>
      </c>
      <c r="O67" s="105">
        <v>200</v>
      </c>
      <c r="P67" s="63">
        <v>2.57</v>
      </c>
      <c r="Q67" s="26">
        <v>22.5</v>
      </c>
      <c r="R67" s="139">
        <f t="shared" ref="R67:R130" si="10">_xlfn.PERCENTRANK.INC(Q$3:Q$286,Q67,4)</f>
        <v>0.68899999999999995</v>
      </c>
      <c r="S67" s="26">
        <v>46.8</v>
      </c>
      <c r="T67" s="139">
        <f t="shared" ref="T67:T130" si="11">_xlfn.PERCENTRANK.INC(S$3:S$286,S67,4)</f>
        <v>0.94679999999999997</v>
      </c>
      <c r="U67" s="26">
        <v>52.826510721247566</v>
      </c>
      <c r="V67" s="139">
        <f t="shared" ref="V67:V130" si="12">_xlfn.PERCENTRANK.INC(U$3:U$286,U67,4)</f>
        <v>0.96460000000000001</v>
      </c>
      <c r="W67" s="26">
        <v>19.298245614035086</v>
      </c>
      <c r="X67" s="139">
        <f t="shared" ref="X67:X130" si="13">_xlfn.PERCENTRANK.INC(W$3:W$286,W67,4)</f>
        <v>0.45219999999999999</v>
      </c>
      <c r="Y67" s="26">
        <v>11.506849315068493</v>
      </c>
      <c r="Z67" s="139">
        <f t="shared" ref="Z67:Z130" si="14">_xlfn.PERCENTRANK.INC(Y$3:Y$286,Y67,4)</f>
        <v>0.44159999999999999</v>
      </c>
      <c r="AA67" s="26">
        <v>-14.5118733509235</v>
      </c>
      <c r="AB67" s="139">
        <f t="shared" ref="AB67:AB130" si="15">1-(_xlfn.PERCENTRANK.INC(AA$3:AA$286,AA67,4))</f>
        <v>0.70679999999999998</v>
      </c>
      <c r="AC67" s="43">
        <v>109400</v>
      </c>
      <c r="AD67" s="139">
        <f t="shared" ref="AD67:AD130" si="16">1-(_xlfn.PERCENTRANK.INC(AC$3:AC$286,AC67,4))</f>
        <v>0.37109999999999999</v>
      </c>
      <c r="AE67" s="26">
        <v>13.618677042801556</v>
      </c>
      <c r="AF67" s="139">
        <f t="shared" ref="AF67:AF130" si="17">_xlfn.PERCENTRANK.INC(AE$3:AE$286,AE67,4)</f>
        <v>0.6431</v>
      </c>
      <c r="AG67" s="139">
        <f t="shared" ref="AG67:AG130" si="18">AF67+AD67+AB67+Z67+X67+V67+T67+R67</f>
        <v>5.2152000000000003</v>
      </c>
      <c r="AH67" s="114">
        <f t="shared" si="9"/>
        <v>0.77649999999999997</v>
      </c>
      <c r="AI67" s="239" t="s">
        <v>1377</v>
      </c>
      <c r="AJ67" s="232">
        <v>64</v>
      </c>
    </row>
    <row r="68" spans="2:36" ht="15.75" thickBot="1" x14ac:dyDescent="0.3">
      <c r="B68" s="184" t="s">
        <v>1450</v>
      </c>
      <c r="C68" s="38" t="s">
        <v>1332</v>
      </c>
      <c r="D68" s="38" t="s">
        <v>516</v>
      </c>
      <c r="E68" s="13">
        <v>2</v>
      </c>
      <c r="F68" s="38" t="s">
        <v>517</v>
      </c>
      <c r="G68" s="38" t="s">
        <v>340</v>
      </c>
      <c r="H68" s="38" t="s">
        <v>518</v>
      </c>
      <c r="I68" s="38">
        <v>540092</v>
      </c>
      <c r="J68" s="38">
        <v>5414524</v>
      </c>
      <c r="K68" s="38" t="s">
        <v>150</v>
      </c>
      <c r="L68" s="72">
        <v>0.6800730472555887</v>
      </c>
      <c r="M68" s="81">
        <v>911</v>
      </c>
      <c r="N68" s="141">
        <v>1339.5619833432734</v>
      </c>
      <c r="O68" s="105">
        <v>412</v>
      </c>
      <c r="P68" s="63">
        <v>2.21</v>
      </c>
      <c r="Q68" s="26">
        <v>16.50485436893204</v>
      </c>
      <c r="R68" s="139">
        <f t="shared" si="10"/>
        <v>0.46279999999999999</v>
      </c>
      <c r="S68" s="26">
        <v>30.2</v>
      </c>
      <c r="T68" s="139">
        <f t="shared" si="11"/>
        <v>0.75170000000000003</v>
      </c>
      <c r="U68" s="26">
        <v>45.993413830954992</v>
      </c>
      <c r="V68" s="139">
        <f t="shared" si="12"/>
        <v>0.87270000000000003</v>
      </c>
      <c r="W68" s="26">
        <v>24.259055982436884</v>
      </c>
      <c r="X68" s="139">
        <f t="shared" si="13"/>
        <v>0.68189999999999995</v>
      </c>
      <c r="Y68" s="26">
        <v>19.512195121951219</v>
      </c>
      <c r="Z68" s="139">
        <f t="shared" si="14"/>
        <v>0.84799999999999998</v>
      </c>
      <c r="AA68" s="26">
        <v>-18.789808917197501</v>
      </c>
      <c r="AB68" s="139">
        <f t="shared" si="15"/>
        <v>0.78100000000000003</v>
      </c>
      <c r="AC68" s="43">
        <v>113500</v>
      </c>
      <c r="AD68" s="139">
        <f t="shared" si="16"/>
        <v>0.33930000000000005</v>
      </c>
      <c r="AE68" s="26">
        <v>7.945736434108527</v>
      </c>
      <c r="AF68" s="139">
        <f t="shared" si="17"/>
        <v>0.47339999999999999</v>
      </c>
      <c r="AG68" s="139">
        <f t="shared" si="18"/>
        <v>5.210799999999999</v>
      </c>
      <c r="AH68" s="114">
        <f t="shared" ref="AH68:AH131" si="19">_xlfn.PERCENTRANK.INC(AG$4:AG$286,AG68,4)</f>
        <v>0.77300000000000002</v>
      </c>
      <c r="AI68" s="239" t="s">
        <v>1377</v>
      </c>
      <c r="AJ68" s="232">
        <v>65</v>
      </c>
    </row>
    <row r="69" spans="2:36" ht="15.75" thickBot="1" x14ac:dyDescent="0.3">
      <c r="B69" s="184" t="s">
        <v>1407</v>
      </c>
      <c r="C69" s="38" t="s">
        <v>1332</v>
      </c>
      <c r="D69" s="38" t="s">
        <v>552</v>
      </c>
      <c r="E69" s="13">
        <v>3</v>
      </c>
      <c r="F69" s="38" t="s">
        <v>553</v>
      </c>
      <c r="G69" s="38" t="s">
        <v>340</v>
      </c>
      <c r="H69" s="38" t="s">
        <v>1112</v>
      </c>
      <c r="I69" s="38">
        <v>540229</v>
      </c>
      <c r="J69" s="38">
        <v>5486836</v>
      </c>
      <c r="K69" s="38" t="s">
        <v>329</v>
      </c>
      <c r="L69" s="72">
        <v>0.33093362939791682</v>
      </c>
      <c r="M69" s="81">
        <v>198</v>
      </c>
      <c r="N69" s="141">
        <v>598.30728101048771</v>
      </c>
      <c r="O69" s="105">
        <v>79</v>
      </c>
      <c r="P69" s="63">
        <v>2.5099999999999998</v>
      </c>
      <c r="Q69" s="26">
        <v>46.835443037974684</v>
      </c>
      <c r="R69" s="139">
        <f t="shared" si="10"/>
        <v>0.98229999999999995</v>
      </c>
      <c r="S69" s="26">
        <v>23.7</v>
      </c>
      <c r="T69" s="139">
        <f t="shared" si="11"/>
        <v>0.47510000000000002</v>
      </c>
      <c r="U69" s="26">
        <v>20.707070707070706</v>
      </c>
      <c r="V69" s="139">
        <f t="shared" si="12"/>
        <v>2.47E-2</v>
      </c>
      <c r="W69" s="26">
        <v>21.71717171717172</v>
      </c>
      <c r="X69" s="139">
        <f t="shared" si="13"/>
        <v>0.59709999999999996</v>
      </c>
      <c r="Y69" s="26">
        <v>49.324324324324323</v>
      </c>
      <c r="Z69" s="139">
        <f t="shared" si="14"/>
        <v>0.9929</v>
      </c>
      <c r="AA69" s="26">
        <v>-29.766536964980499</v>
      </c>
      <c r="AB69" s="139">
        <f t="shared" si="15"/>
        <v>0.94</v>
      </c>
      <c r="AC69" s="43">
        <v>75000</v>
      </c>
      <c r="AD69" s="139">
        <f t="shared" si="16"/>
        <v>0.78100000000000003</v>
      </c>
      <c r="AE69" s="26">
        <v>6.2780269058295968</v>
      </c>
      <c r="AF69" s="139">
        <f t="shared" si="17"/>
        <v>0.39219999999999999</v>
      </c>
      <c r="AG69" s="139">
        <f t="shared" si="18"/>
        <v>5.1852999999999998</v>
      </c>
      <c r="AH69" s="114">
        <f t="shared" si="19"/>
        <v>0.76949999999999996</v>
      </c>
      <c r="AI69" s="239" t="s">
        <v>1377</v>
      </c>
      <c r="AJ69" s="232">
        <v>66</v>
      </c>
    </row>
    <row r="70" spans="2:36" ht="15.75" thickBot="1" x14ac:dyDescent="0.3">
      <c r="B70" s="202" t="s">
        <v>1532</v>
      </c>
      <c r="C70" s="38" t="s">
        <v>1332</v>
      </c>
      <c r="D70" s="38" t="s">
        <v>707</v>
      </c>
      <c r="E70" s="13">
        <v>10</v>
      </c>
      <c r="F70" s="38" t="s">
        <v>708</v>
      </c>
      <c r="G70" s="38" t="s">
        <v>340</v>
      </c>
      <c r="H70" s="38" t="s">
        <v>709</v>
      </c>
      <c r="I70" s="38">
        <v>540256</v>
      </c>
      <c r="J70" s="38">
        <v>5439340</v>
      </c>
      <c r="K70" s="38" t="s">
        <v>202</v>
      </c>
      <c r="L70" s="72">
        <v>0.50178895857535555</v>
      </c>
      <c r="M70" s="81">
        <v>366</v>
      </c>
      <c r="N70" s="141">
        <v>729.39030192916528</v>
      </c>
      <c r="O70" s="105">
        <v>175</v>
      </c>
      <c r="P70" s="63">
        <v>2.09</v>
      </c>
      <c r="Q70" s="26">
        <v>25.142857142857146</v>
      </c>
      <c r="R70" s="139">
        <f t="shared" si="10"/>
        <v>0.76670000000000005</v>
      </c>
      <c r="S70" s="26">
        <v>48.8</v>
      </c>
      <c r="T70" s="139">
        <f t="shared" si="11"/>
        <v>0.96450000000000002</v>
      </c>
      <c r="U70" s="26">
        <v>39.344262295081968</v>
      </c>
      <c r="V70" s="139">
        <f t="shared" si="12"/>
        <v>0.62890000000000001</v>
      </c>
      <c r="W70" s="26">
        <v>24.863387978142075</v>
      </c>
      <c r="X70" s="139">
        <f t="shared" si="13"/>
        <v>0.6996</v>
      </c>
      <c r="Y70" s="26">
        <v>10.211267605633804</v>
      </c>
      <c r="Z70" s="139">
        <f t="shared" si="14"/>
        <v>0.3674</v>
      </c>
      <c r="AA70" s="26">
        <v>-14.715719063545199</v>
      </c>
      <c r="AB70" s="139">
        <f t="shared" si="15"/>
        <v>0.71740000000000004</v>
      </c>
      <c r="AC70" s="146">
        <v>65000</v>
      </c>
      <c r="AD70" s="139">
        <f t="shared" si="16"/>
        <v>0.86929999999999996</v>
      </c>
      <c r="AE70" s="26">
        <v>1.7543859649122806</v>
      </c>
      <c r="AF70" s="139">
        <f t="shared" si="17"/>
        <v>0.1484</v>
      </c>
      <c r="AG70" s="139">
        <f t="shared" si="18"/>
        <v>5.1622000000000003</v>
      </c>
      <c r="AH70" s="114">
        <f t="shared" si="19"/>
        <v>0.76590000000000003</v>
      </c>
      <c r="AI70" s="239" t="s">
        <v>1377</v>
      </c>
      <c r="AJ70" s="232">
        <v>67</v>
      </c>
    </row>
    <row r="71" spans="2:36" ht="15.75" thickBot="1" x14ac:dyDescent="0.3">
      <c r="B71" s="184" t="s">
        <v>1486</v>
      </c>
      <c r="C71" s="38" t="s">
        <v>1332</v>
      </c>
      <c r="D71" s="38" t="s">
        <v>395</v>
      </c>
      <c r="E71" s="13">
        <v>9</v>
      </c>
      <c r="F71" s="38" t="s">
        <v>396</v>
      </c>
      <c r="G71" s="38" t="s">
        <v>340</v>
      </c>
      <c r="H71" s="38" t="s">
        <v>892</v>
      </c>
      <c r="I71" s="38">
        <v>540252</v>
      </c>
      <c r="J71" s="38">
        <v>5462332</v>
      </c>
      <c r="K71" s="38" t="s">
        <v>259</v>
      </c>
      <c r="L71" s="72">
        <v>0.53013527504674451</v>
      </c>
      <c r="M71" s="81">
        <v>492</v>
      </c>
      <c r="N71" s="141">
        <v>928.06501124947408</v>
      </c>
      <c r="O71" s="105">
        <v>169</v>
      </c>
      <c r="P71" s="63">
        <v>2.88</v>
      </c>
      <c r="Q71" s="26">
        <v>15.976331360946746</v>
      </c>
      <c r="R71" s="139">
        <f t="shared" si="10"/>
        <v>0.44159999999999999</v>
      </c>
      <c r="S71" s="26">
        <v>24.6</v>
      </c>
      <c r="T71" s="139">
        <f t="shared" si="11"/>
        <v>0.52829999999999999</v>
      </c>
      <c r="U71" s="26">
        <v>40.650406504065039</v>
      </c>
      <c r="V71" s="139">
        <f t="shared" si="12"/>
        <v>0.70669999999999999</v>
      </c>
      <c r="W71" s="26">
        <v>18.699186991869919</v>
      </c>
      <c r="X71" s="139">
        <f t="shared" si="13"/>
        <v>0.4204</v>
      </c>
      <c r="Y71" s="26">
        <v>35.333333333333336</v>
      </c>
      <c r="Z71" s="139">
        <f t="shared" si="14"/>
        <v>0.98929999999999996</v>
      </c>
      <c r="AA71" s="26">
        <v>-19.291338582677199</v>
      </c>
      <c r="AB71" s="139">
        <f t="shared" si="15"/>
        <v>0.80569999999999997</v>
      </c>
      <c r="AC71" s="43">
        <v>75400</v>
      </c>
      <c r="AD71" s="139">
        <f t="shared" si="16"/>
        <v>0.77039999999999997</v>
      </c>
      <c r="AE71" s="26">
        <v>7.6923076923076925</v>
      </c>
      <c r="AF71" s="139">
        <f t="shared" si="17"/>
        <v>0.45579999999999998</v>
      </c>
      <c r="AG71" s="139">
        <f t="shared" si="18"/>
        <v>5.1181999999999999</v>
      </c>
      <c r="AH71" s="114">
        <f t="shared" si="19"/>
        <v>0.76239999999999997</v>
      </c>
      <c r="AI71" s="239" t="s">
        <v>1377</v>
      </c>
      <c r="AJ71" s="232">
        <v>68</v>
      </c>
    </row>
    <row r="72" spans="2:36" ht="15.75" thickBot="1" x14ac:dyDescent="0.3">
      <c r="B72" s="188" t="s">
        <v>1613</v>
      </c>
      <c r="C72" s="17" t="s">
        <v>1332</v>
      </c>
      <c r="D72" s="17" t="s">
        <v>1342</v>
      </c>
      <c r="E72" s="18">
        <v>4</v>
      </c>
      <c r="F72" s="17" t="s">
        <v>421</v>
      </c>
      <c r="G72" s="17" t="s">
        <v>340</v>
      </c>
      <c r="H72" s="17" t="s">
        <v>1007</v>
      </c>
      <c r="I72" s="17">
        <v>540033</v>
      </c>
      <c r="J72" s="17">
        <v>5474740</v>
      </c>
      <c r="K72" s="17" t="s">
        <v>295</v>
      </c>
      <c r="L72" s="79">
        <v>0.50399050980494553</v>
      </c>
      <c r="M72" s="88">
        <v>1025</v>
      </c>
      <c r="N72" s="88">
        <v>2033.768454085962</v>
      </c>
      <c r="O72" s="31">
        <v>404</v>
      </c>
      <c r="P72" s="70">
        <v>2.5371287128712869</v>
      </c>
      <c r="Q72" s="22">
        <v>28.71287128712871</v>
      </c>
      <c r="R72" s="138">
        <f t="shared" si="10"/>
        <v>0.84799999999999998</v>
      </c>
      <c r="S72" s="22">
        <v>57.7</v>
      </c>
      <c r="T72" s="138">
        <f t="shared" si="11"/>
        <v>0.98580000000000001</v>
      </c>
      <c r="U72" s="22">
        <v>57.463414634146339</v>
      </c>
      <c r="V72" s="138">
        <f t="shared" si="12"/>
        <v>0.99639999999999995</v>
      </c>
      <c r="W72" s="22">
        <v>32.292682926829272</v>
      </c>
      <c r="X72" s="138">
        <f t="shared" si="13"/>
        <v>0.87629999999999997</v>
      </c>
      <c r="Y72" s="22">
        <v>7.85024154589372</v>
      </c>
      <c r="Z72" s="138">
        <f t="shared" si="14"/>
        <v>0.2296</v>
      </c>
      <c r="AA72" s="22">
        <v>-7.2570725707257102</v>
      </c>
      <c r="AB72" s="138">
        <f t="shared" si="15"/>
        <v>0.48409999999999997</v>
      </c>
      <c r="AC72" s="47">
        <v>100700</v>
      </c>
      <c r="AD72" s="138">
        <f t="shared" si="16"/>
        <v>0.47</v>
      </c>
      <c r="AE72" s="22">
        <v>2.6726057906458802</v>
      </c>
      <c r="AF72" s="138">
        <f t="shared" si="17"/>
        <v>0.2261</v>
      </c>
      <c r="AG72" s="139">
        <f t="shared" si="18"/>
        <v>5.1162999999999998</v>
      </c>
      <c r="AH72" s="114">
        <f t="shared" si="19"/>
        <v>0.75880000000000003</v>
      </c>
      <c r="AI72" s="239" t="s">
        <v>1377</v>
      </c>
      <c r="AJ72" s="232">
        <v>69</v>
      </c>
    </row>
    <row r="73" spans="2:36" ht="15.75" thickBot="1" x14ac:dyDescent="0.3">
      <c r="B73" s="185" t="s">
        <v>1671</v>
      </c>
      <c r="C73" s="37" t="s">
        <v>1331</v>
      </c>
      <c r="D73" s="37" t="s">
        <v>511</v>
      </c>
      <c r="E73" s="12">
        <v>2</v>
      </c>
      <c r="F73" s="37" t="s">
        <v>512</v>
      </c>
      <c r="G73" s="37" t="s">
        <v>340</v>
      </c>
      <c r="H73" s="37" t="s">
        <v>1250</v>
      </c>
      <c r="I73" s="37">
        <v>540200</v>
      </c>
      <c r="J73" s="37" t="s">
        <v>1302</v>
      </c>
      <c r="K73" s="37" t="s">
        <v>1302</v>
      </c>
      <c r="L73" s="71">
        <v>505.27640204589784</v>
      </c>
      <c r="M73" s="80">
        <v>29770</v>
      </c>
      <c r="N73" s="140">
        <v>58.9182472790324</v>
      </c>
      <c r="O73" s="104">
        <v>10341</v>
      </c>
      <c r="P73" s="62">
        <v>2.8887921864423172</v>
      </c>
      <c r="Q73" s="32">
        <v>17.774421182603021</v>
      </c>
      <c r="R73" s="129">
        <f t="shared" si="10"/>
        <v>0.51590000000000003</v>
      </c>
      <c r="S73" s="32">
        <v>28.9177441220567</v>
      </c>
      <c r="T73" s="129">
        <f t="shared" si="11"/>
        <v>0.7198</v>
      </c>
      <c r="U73" s="32">
        <v>38.358110696697146</v>
      </c>
      <c r="V73" s="129">
        <f t="shared" si="12"/>
        <v>0.55469999999999997</v>
      </c>
      <c r="W73" s="32">
        <v>23.554675186828508</v>
      </c>
      <c r="X73" s="129">
        <f t="shared" si="13"/>
        <v>0.66069999999999995</v>
      </c>
      <c r="Y73" s="32">
        <v>19.173475177279212</v>
      </c>
      <c r="Z73" s="129">
        <f t="shared" si="14"/>
        <v>0.83030000000000004</v>
      </c>
      <c r="AA73" s="32">
        <v>-9.6740044213344998</v>
      </c>
      <c r="AB73" s="129">
        <f t="shared" si="15"/>
        <v>0.56540000000000001</v>
      </c>
      <c r="AC73" s="42">
        <v>105100</v>
      </c>
      <c r="AD73" s="129">
        <f t="shared" si="16"/>
        <v>0.39580000000000004</v>
      </c>
      <c r="AE73" s="32">
        <v>24.526995846792801</v>
      </c>
      <c r="AF73" s="129">
        <f t="shared" si="17"/>
        <v>0.86209999999999998</v>
      </c>
      <c r="AG73" s="139">
        <f t="shared" si="18"/>
        <v>5.1047000000000002</v>
      </c>
      <c r="AH73" s="114">
        <f t="shared" si="19"/>
        <v>0.75529999999999997</v>
      </c>
      <c r="AI73" s="239" t="s">
        <v>1377</v>
      </c>
      <c r="AJ73" s="232">
        <v>70</v>
      </c>
    </row>
    <row r="74" spans="2:36" ht="15.75" thickBot="1" x14ac:dyDescent="0.3">
      <c r="B74" s="185" t="s">
        <v>1666</v>
      </c>
      <c r="C74" s="37" t="s">
        <v>1331</v>
      </c>
      <c r="D74" s="37" t="s">
        <v>702</v>
      </c>
      <c r="E74" s="12">
        <v>1</v>
      </c>
      <c r="F74" s="37" t="s">
        <v>703</v>
      </c>
      <c r="G74" s="37" t="s">
        <v>340</v>
      </c>
      <c r="H74" s="37" t="s">
        <v>1241</v>
      </c>
      <c r="I74" s="37">
        <v>540186</v>
      </c>
      <c r="J74" s="37" t="s">
        <v>1302</v>
      </c>
      <c r="K74" s="37" t="s">
        <v>1302</v>
      </c>
      <c r="L74" s="71">
        <v>364.40436315254226</v>
      </c>
      <c r="M74" s="80">
        <v>9774</v>
      </c>
      <c r="N74" s="140">
        <v>26.821852283663613</v>
      </c>
      <c r="O74" s="104">
        <v>3994</v>
      </c>
      <c r="P74" s="62">
        <v>2.2653980971457184</v>
      </c>
      <c r="Q74" s="32">
        <v>16.274411617426139</v>
      </c>
      <c r="R74" s="129">
        <f t="shared" si="10"/>
        <v>0.45579999999999998</v>
      </c>
      <c r="S74" s="32">
        <v>30.800160836349015</v>
      </c>
      <c r="T74" s="129">
        <f t="shared" si="11"/>
        <v>0.76949999999999996</v>
      </c>
      <c r="U74" s="32">
        <v>38.009003478616741</v>
      </c>
      <c r="V74" s="129">
        <f t="shared" si="12"/>
        <v>0.50880000000000003</v>
      </c>
      <c r="W74" s="32">
        <v>31.808158765159867</v>
      </c>
      <c r="X74" s="129">
        <f t="shared" si="13"/>
        <v>0.86570000000000003</v>
      </c>
      <c r="Y74" s="32">
        <v>15.160796324655438</v>
      </c>
      <c r="Z74" s="129">
        <f t="shared" si="14"/>
        <v>0.66069999999999995</v>
      </c>
      <c r="AA74" s="32">
        <v>-13.661007910407999</v>
      </c>
      <c r="AB74" s="129">
        <f t="shared" si="15"/>
        <v>0.68910000000000005</v>
      </c>
      <c r="AC74" s="42">
        <v>104500</v>
      </c>
      <c r="AD74" s="129">
        <f t="shared" si="16"/>
        <v>0.40990000000000004</v>
      </c>
      <c r="AE74" s="32">
        <v>17.544189544941709</v>
      </c>
      <c r="AF74" s="129">
        <f t="shared" si="17"/>
        <v>0.72789999999999999</v>
      </c>
      <c r="AG74" s="139">
        <f t="shared" si="18"/>
        <v>5.0873999999999997</v>
      </c>
      <c r="AH74" s="114">
        <f t="shared" si="19"/>
        <v>0.75170000000000003</v>
      </c>
      <c r="AI74" s="239" t="s">
        <v>1377</v>
      </c>
      <c r="AJ74" s="232">
        <v>71</v>
      </c>
    </row>
    <row r="75" spans="2:36" ht="15.75" thickBot="1" x14ac:dyDescent="0.3">
      <c r="B75" s="184" t="s">
        <v>1513</v>
      </c>
      <c r="C75" s="38" t="s">
        <v>1332</v>
      </c>
      <c r="D75" s="38" t="s">
        <v>443</v>
      </c>
      <c r="E75" s="13">
        <v>7</v>
      </c>
      <c r="F75" s="38" t="s">
        <v>444</v>
      </c>
      <c r="G75" s="38" t="s">
        <v>340</v>
      </c>
      <c r="H75" s="38" t="s">
        <v>808</v>
      </c>
      <c r="I75" s="38">
        <v>540266</v>
      </c>
      <c r="J75" s="38">
        <v>5454100</v>
      </c>
      <c r="K75" s="38" t="s">
        <v>234</v>
      </c>
      <c r="L75" s="72">
        <v>0.4562643696946061</v>
      </c>
      <c r="M75" s="81">
        <v>792</v>
      </c>
      <c r="N75" s="141">
        <v>1735.835740428545</v>
      </c>
      <c r="O75" s="105">
        <v>289</v>
      </c>
      <c r="P75" s="63">
        <v>2.74</v>
      </c>
      <c r="Q75" s="26">
        <v>18.685121107266436</v>
      </c>
      <c r="R75" s="139">
        <f t="shared" si="10"/>
        <v>0.56179999999999997</v>
      </c>
      <c r="S75" s="26">
        <v>24.3</v>
      </c>
      <c r="T75" s="139">
        <f t="shared" si="11"/>
        <v>0.51770000000000005</v>
      </c>
      <c r="U75" s="26">
        <v>43.560606060606062</v>
      </c>
      <c r="V75" s="139">
        <f t="shared" si="12"/>
        <v>0.82330000000000003</v>
      </c>
      <c r="W75" s="26">
        <v>7.0707070707070701</v>
      </c>
      <c r="X75" s="139">
        <f t="shared" si="13"/>
        <v>2.12E-2</v>
      </c>
      <c r="Y75" s="26">
        <v>15.728155339805824</v>
      </c>
      <c r="Z75" s="139">
        <f t="shared" si="14"/>
        <v>0.6925</v>
      </c>
      <c r="AA75" s="26">
        <v>-22.651933701657502</v>
      </c>
      <c r="AB75" s="139">
        <f t="shared" si="15"/>
        <v>0.85519999999999996</v>
      </c>
      <c r="AC75" s="43">
        <v>77900</v>
      </c>
      <c r="AD75" s="139">
        <f t="shared" si="16"/>
        <v>0.74560000000000004</v>
      </c>
      <c r="AE75" s="26">
        <v>24.571428571428573</v>
      </c>
      <c r="AF75" s="139">
        <f t="shared" si="17"/>
        <v>0.86570000000000003</v>
      </c>
      <c r="AG75" s="139">
        <f t="shared" si="18"/>
        <v>5.0830000000000002</v>
      </c>
      <c r="AH75" s="114">
        <f t="shared" si="19"/>
        <v>0.74819999999999998</v>
      </c>
      <c r="AI75" s="239" t="s">
        <v>1377</v>
      </c>
      <c r="AJ75" s="232">
        <v>72</v>
      </c>
    </row>
    <row r="76" spans="2:36" ht="15.75" thickBot="1" x14ac:dyDescent="0.3">
      <c r="B76" s="184" t="s">
        <v>1585</v>
      </c>
      <c r="C76" s="38" t="s">
        <v>1332</v>
      </c>
      <c r="D76" s="38" t="s">
        <v>565</v>
      </c>
      <c r="E76" s="13">
        <v>2</v>
      </c>
      <c r="F76" s="38" t="s">
        <v>566</v>
      </c>
      <c r="G76" s="38" t="s">
        <v>340</v>
      </c>
      <c r="H76" s="38" t="s">
        <v>1115</v>
      </c>
      <c r="I76" s="38">
        <v>540138</v>
      </c>
      <c r="J76" s="38">
        <v>5487508</v>
      </c>
      <c r="K76" s="38" t="s">
        <v>330</v>
      </c>
      <c r="L76" s="72">
        <v>3.2392394307040808</v>
      </c>
      <c r="M76" s="81">
        <v>3054</v>
      </c>
      <c r="N76" s="141">
        <v>942.81391213374513</v>
      </c>
      <c r="O76" s="105">
        <v>1352</v>
      </c>
      <c r="P76" s="63">
        <v>2.2000000000000002</v>
      </c>
      <c r="Q76" s="26">
        <v>42.307692307692307</v>
      </c>
      <c r="R76" s="139">
        <f t="shared" si="10"/>
        <v>0.96809999999999996</v>
      </c>
      <c r="S76" s="26">
        <v>28.5</v>
      </c>
      <c r="T76" s="139">
        <f t="shared" si="11"/>
        <v>0.7127</v>
      </c>
      <c r="U76" s="26">
        <v>37.721021611001966</v>
      </c>
      <c r="V76" s="139">
        <f t="shared" si="12"/>
        <v>0.48049999999999998</v>
      </c>
      <c r="W76" s="26">
        <v>37.621440536013402</v>
      </c>
      <c r="X76" s="139">
        <f t="shared" si="13"/>
        <v>0.95750000000000002</v>
      </c>
      <c r="Y76" s="26">
        <v>18.054909260120986</v>
      </c>
      <c r="Z76" s="139">
        <f t="shared" si="14"/>
        <v>0.79500000000000004</v>
      </c>
      <c r="AA76" s="26">
        <v>-3.3845189595737999</v>
      </c>
      <c r="AB76" s="139">
        <f t="shared" si="15"/>
        <v>0.30389999999999995</v>
      </c>
      <c r="AC76" s="43">
        <v>81800</v>
      </c>
      <c r="AD76" s="139">
        <f t="shared" si="16"/>
        <v>0.67500000000000004</v>
      </c>
      <c r="AE76" s="26">
        <v>2.3170731707317072</v>
      </c>
      <c r="AF76" s="139">
        <f t="shared" si="17"/>
        <v>0.1837</v>
      </c>
      <c r="AG76" s="139">
        <f t="shared" si="18"/>
        <v>5.0763999999999996</v>
      </c>
      <c r="AH76" s="114">
        <f t="shared" si="19"/>
        <v>0.74460000000000004</v>
      </c>
      <c r="AI76" s="239" t="s">
        <v>1377</v>
      </c>
      <c r="AJ76" s="232">
        <v>73</v>
      </c>
    </row>
    <row r="77" spans="2:36" ht="15.75" thickBot="1" x14ac:dyDescent="0.3">
      <c r="B77" s="185" t="s">
        <v>1665</v>
      </c>
      <c r="C77" s="37" t="s">
        <v>1331</v>
      </c>
      <c r="D77" s="37" t="s">
        <v>955</v>
      </c>
      <c r="E77" s="12">
        <v>5</v>
      </c>
      <c r="F77" s="37" t="s">
        <v>956</v>
      </c>
      <c r="G77" s="37" t="s">
        <v>340</v>
      </c>
      <c r="H77" s="37" t="s">
        <v>1238</v>
      </c>
      <c r="I77" s="37">
        <v>540183</v>
      </c>
      <c r="J77" s="37" t="s">
        <v>1302</v>
      </c>
      <c r="K77" s="37" t="s">
        <v>1302</v>
      </c>
      <c r="L77" s="71">
        <v>481.95086624709512</v>
      </c>
      <c r="M77" s="80">
        <v>11823</v>
      </c>
      <c r="N77" s="140">
        <v>24.531546321442598</v>
      </c>
      <c r="O77" s="104">
        <v>4389</v>
      </c>
      <c r="P77" s="62">
        <v>2.6869446343130554</v>
      </c>
      <c r="Q77" s="32">
        <v>17.17931191615402</v>
      </c>
      <c r="R77" s="129">
        <f t="shared" si="10"/>
        <v>0.48759999999999998</v>
      </c>
      <c r="S77" s="32">
        <v>34.80968858131488</v>
      </c>
      <c r="T77" s="129">
        <f t="shared" si="11"/>
        <v>0.84389999999999998</v>
      </c>
      <c r="U77" s="32">
        <v>38.002199103442443</v>
      </c>
      <c r="V77" s="129">
        <f t="shared" si="12"/>
        <v>0.50529999999999997</v>
      </c>
      <c r="W77" s="32">
        <v>25.822312648355371</v>
      </c>
      <c r="X77" s="129">
        <f t="shared" si="13"/>
        <v>0.73140000000000005</v>
      </c>
      <c r="Y77" s="32">
        <v>19.174898314933177</v>
      </c>
      <c r="Z77" s="129">
        <f t="shared" si="14"/>
        <v>0.83389999999999997</v>
      </c>
      <c r="AA77" s="32">
        <v>-4.8864917082595403</v>
      </c>
      <c r="AB77" s="129">
        <f t="shared" si="15"/>
        <v>0.36050000000000004</v>
      </c>
      <c r="AC77" s="42">
        <v>107200</v>
      </c>
      <c r="AD77" s="129">
        <f t="shared" si="16"/>
        <v>0.38170000000000004</v>
      </c>
      <c r="AE77" s="32">
        <v>29.058250797381231</v>
      </c>
      <c r="AF77" s="129">
        <f t="shared" si="17"/>
        <v>0.91510000000000002</v>
      </c>
      <c r="AG77" s="139">
        <f t="shared" si="18"/>
        <v>5.0593999999999992</v>
      </c>
      <c r="AH77" s="114">
        <f t="shared" si="19"/>
        <v>0.74109999999999998</v>
      </c>
      <c r="AI77" s="239" t="s">
        <v>1377</v>
      </c>
      <c r="AJ77" s="232">
        <v>74</v>
      </c>
    </row>
    <row r="78" spans="2:36" ht="15.75" thickBot="1" x14ac:dyDescent="0.3">
      <c r="B78" s="185" t="s">
        <v>1631</v>
      </c>
      <c r="C78" s="37" t="s">
        <v>1331</v>
      </c>
      <c r="D78" s="37" t="s">
        <v>365</v>
      </c>
      <c r="E78" s="12">
        <v>4</v>
      </c>
      <c r="F78" s="37" t="s">
        <v>366</v>
      </c>
      <c r="G78" s="37" t="s">
        <v>340</v>
      </c>
      <c r="H78" s="37" t="s">
        <v>1154</v>
      </c>
      <c r="I78" s="37">
        <v>540026</v>
      </c>
      <c r="J78" s="37" t="s">
        <v>1302</v>
      </c>
      <c r="K78" s="37" t="s">
        <v>1302</v>
      </c>
      <c r="L78" s="71">
        <v>645.80234122743434</v>
      </c>
      <c r="M78" s="80">
        <v>24213</v>
      </c>
      <c r="N78" s="140">
        <v>37.492895974920025</v>
      </c>
      <c r="O78" s="104">
        <v>8861</v>
      </c>
      <c r="P78" s="62">
        <v>2.611894819997743</v>
      </c>
      <c r="Q78" s="32">
        <v>18.398462697361982</v>
      </c>
      <c r="R78" s="129">
        <f t="shared" si="10"/>
        <v>0.55120000000000002</v>
      </c>
      <c r="S78" s="32">
        <v>25.680913368394968</v>
      </c>
      <c r="T78" s="129">
        <f t="shared" si="11"/>
        <v>0.58860000000000001</v>
      </c>
      <c r="U78" s="32">
        <v>37.071621690948575</v>
      </c>
      <c r="V78" s="129">
        <f t="shared" si="12"/>
        <v>0.40279999999999999</v>
      </c>
      <c r="W78" s="32">
        <v>26.418131766110541</v>
      </c>
      <c r="X78" s="129">
        <f t="shared" si="13"/>
        <v>0.75260000000000005</v>
      </c>
      <c r="Y78" s="32">
        <v>16.414426105088094</v>
      </c>
      <c r="Z78" s="129">
        <f t="shared" si="14"/>
        <v>0.73140000000000005</v>
      </c>
      <c r="AA78" s="32">
        <v>-17.437625514823502</v>
      </c>
      <c r="AB78" s="129">
        <f t="shared" si="15"/>
        <v>0.74919999999999998</v>
      </c>
      <c r="AC78" s="42">
        <v>95700</v>
      </c>
      <c r="AD78" s="129">
        <f t="shared" si="16"/>
        <v>0.53360000000000007</v>
      </c>
      <c r="AE78" s="32">
        <v>17.299349240780913</v>
      </c>
      <c r="AF78" s="129">
        <f t="shared" si="17"/>
        <v>0.7208</v>
      </c>
      <c r="AG78" s="139">
        <f t="shared" si="18"/>
        <v>5.0302000000000007</v>
      </c>
      <c r="AH78" s="114">
        <f t="shared" si="19"/>
        <v>0.73750000000000004</v>
      </c>
      <c r="AI78" s="239" t="s">
        <v>1377</v>
      </c>
      <c r="AJ78" s="232">
        <v>75</v>
      </c>
    </row>
    <row r="79" spans="2:36" ht="15.75" thickBot="1" x14ac:dyDescent="0.3">
      <c r="B79" s="185" t="s">
        <v>1659</v>
      </c>
      <c r="C79" s="37" t="s">
        <v>1331</v>
      </c>
      <c r="D79" s="37" t="s">
        <v>573</v>
      </c>
      <c r="E79" s="12">
        <v>4</v>
      </c>
      <c r="F79" s="37" t="s">
        <v>574</v>
      </c>
      <c r="G79" s="37" t="s">
        <v>340</v>
      </c>
      <c r="H79" s="37" t="s">
        <v>1286</v>
      </c>
      <c r="I79" s="37">
        <v>540283</v>
      </c>
      <c r="J79" s="37" t="s">
        <v>1302</v>
      </c>
      <c r="K79" s="37" t="s">
        <v>1302</v>
      </c>
      <c r="L79" s="71">
        <v>937.768538281264</v>
      </c>
      <c r="M79" s="80">
        <v>6255</v>
      </c>
      <c r="N79" s="140">
        <v>6.6700894140297375</v>
      </c>
      <c r="O79" s="104">
        <v>2411</v>
      </c>
      <c r="P79" s="62">
        <v>2.5006221484861055</v>
      </c>
      <c r="Q79" s="32">
        <v>15.96847781003733</v>
      </c>
      <c r="R79" s="129">
        <f t="shared" si="10"/>
        <v>0.43809999999999999</v>
      </c>
      <c r="S79" s="32">
        <v>29.657534246575342</v>
      </c>
      <c r="T79" s="129">
        <f t="shared" si="11"/>
        <v>0.73750000000000004</v>
      </c>
      <c r="U79" s="32">
        <v>41.566746602717828</v>
      </c>
      <c r="V79" s="129">
        <f t="shared" si="12"/>
        <v>0.78439999999999999</v>
      </c>
      <c r="W79" s="32">
        <v>28.798148454289969</v>
      </c>
      <c r="X79" s="129">
        <f t="shared" si="13"/>
        <v>0.80210000000000004</v>
      </c>
      <c r="Y79" s="32">
        <v>17.878545745105871</v>
      </c>
      <c r="Z79" s="129">
        <f t="shared" si="14"/>
        <v>0.78439999999999999</v>
      </c>
      <c r="AA79" s="32">
        <v>-9.89876265466817</v>
      </c>
      <c r="AB79" s="129">
        <f t="shared" si="15"/>
        <v>0.56899999999999995</v>
      </c>
      <c r="AC79" s="42">
        <v>130200</v>
      </c>
      <c r="AD79" s="129">
        <f t="shared" si="16"/>
        <v>0.22270000000000001</v>
      </c>
      <c r="AE79" s="32">
        <v>15.038661827363105</v>
      </c>
      <c r="AF79" s="129">
        <f t="shared" si="17"/>
        <v>0.68189999999999995</v>
      </c>
      <c r="AG79" s="139">
        <f t="shared" si="18"/>
        <v>5.0201000000000002</v>
      </c>
      <c r="AH79" s="114">
        <f t="shared" si="19"/>
        <v>0.73399999999999999</v>
      </c>
      <c r="AI79" s="239" t="s">
        <v>1377</v>
      </c>
      <c r="AJ79" s="232">
        <v>76</v>
      </c>
    </row>
    <row r="80" spans="2:36" ht="15.75" thickBot="1" x14ac:dyDescent="0.3">
      <c r="B80" s="185" t="s">
        <v>1664</v>
      </c>
      <c r="C80" s="37" t="s">
        <v>1331</v>
      </c>
      <c r="D80" s="37" t="s">
        <v>375</v>
      </c>
      <c r="E80" s="12">
        <v>5</v>
      </c>
      <c r="F80" s="37" t="s">
        <v>376</v>
      </c>
      <c r="G80" s="37" t="s">
        <v>340</v>
      </c>
      <c r="H80" s="37" t="s">
        <v>1268</v>
      </c>
      <c r="I80" s="37">
        <v>540224</v>
      </c>
      <c r="J80" s="37" t="s">
        <v>1302</v>
      </c>
      <c r="K80" s="37" t="s">
        <v>1302</v>
      </c>
      <c r="L80" s="71">
        <v>446.99637233015062</v>
      </c>
      <c r="M80" s="80">
        <v>4774</v>
      </c>
      <c r="N80" s="140">
        <v>10.680176161416211</v>
      </c>
      <c r="O80" s="104">
        <v>1770</v>
      </c>
      <c r="P80" s="62">
        <v>2.6971751412429379</v>
      </c>
      <c r="Q80" s="32">
        <v>11.468926553672317</v>
      </c>
      <c r="R80" s="129">
        <f t="shared" si="10"/>
        <v>0.2402</v>
      </c>
      <c r="S80" s="32">
        <v>30.559646539027984</v>
      </c>
      <c r="T80" s="129">
        <f t="shared" si="11"/>
        <v>0.76239999999999997</v>
      </c>
      <c r="U80" s="32">
        <v>37.431922915793884</v>
      </c>
      <c r="V80" s="129">
        <f t="shared" si="12"/>
        <v>0.43099999999999999</v>
      </c>
      <c r="W80" s="32">
        <v>25.97402597402597</v>
      </c>
      <c r="X80" s="129">
        <f t="shared" si="13"/>
        <v>0.74199999999999999</v>
      </c>
      <c r="Y80" s="32">
        <v>16.194665933461643</v>
      </c>
      <c r="Z80" s="129">
        <f t="shared" si="14"/>
        <v>0.71730000000000005</v>
      </c>
      <c r="AA80" s="32">
        <v>-20.8852005532503</v>
      </c>
      <c r="AB80" s="129">
        <f t="shared" si="15"/>
        <v>0.83040000000000003</v>
      </c>
      <c r="AC80" s="42">
        <v>97100</v>
      </c>
      <c r="AD80" s="129">
        <f t="shared" si="16"/>
        <v>0.50540000000000007</v>
      </c>
      <c r="AE80" s="32">
        <v>20.911127707244212</v>
      </c>
      <c r="AF80" s="129">
        <f t="shared" si="17"/>
        <v>0.78790000000000004</v>
      </c>
      <c r="AG80" s="139">
        <f t="shared" si="18"/>
        <v>5.0166000000000004</v>
      </c>
      <c r="AH80" s="114">
        <f t="shared" si="19"/>
        <v>0.73040000000000005</v>
      </c>
      <c r="AI80" s="239" t="s">
        <v>1377</v>
      </c>
      <c r="AJ80" s="232">
        <v>77</v>
      </c>
    </row>
    <row r="81" spans="2:43" ht="15.75" thickBot="1" x14ac:dyDescent="0.3">
      <c r="B81" s="185" t="s">
        <v>1674</v>
      </c>
      <c r="C81" s="37" t="s">
        <v>1331</v>
      </c>
      <c r="D81" s="37" t="s">
        <v>584</v>
      </c>
      <c r="E81" s="12">
        <v>5</v>
      </c>
      <c r="F81" s="37" t="s">
        <v>585</v>
      </c>
      <c r="G81" s="37" t="s">
        <v>340</v>
      </c>
      <c r="H81" s="37" t="s">
        <v>1259</v>
      </c>
      <c r="I81" s="37">
        <v>540211</v>
      </c>
      <c r="J81" s="37" t="s">
        <v>1302</v>
      </c>
      <c r="K81" s="37" t="s">
        <v>1302</v>
      </c>
      <c r="L81" s="71">
        <v>234.29195905373126</v>
      </c>
      <c r="M81" s="80">
        <v>4477</v>
      </c>
      <c r="N81" s="140">
        <v>19.108637010343443</v>
      </c>
      <c r="O81" s="104">
        <v>1786</v>
      </c>
      <c r="P81" s="62">
        <v>2.5067189249720045</v>
      </c>
      <c r="Q81" s="32">
        <v>18.756998880179172</v>
      </c>
      <c r="R81" s="129">
        <f t="shared" si="10"/>
        <v>0.56889999999999996</v>
      </c>
      <c r="S81" s="32">
        <v>24.276527331189708</v>
      </c>
      <c r="T81" s="129">
        <f t="shared" si="11"/>
        <v>0.51060000000000005</v>
      </c>
      <c r="U81" s="32">
        <v>39.40138485593031</v>
      </c>
      <c r="V81" s="129">
        <f t="shared" si="12"/>
        <v>0.6431</v>
      </c>
      <c r="W81" s="32">
        <v>24.771052043779314</v>
      </c>
      <c r="X81" s="129">
        <f t="shared" si="13"/>
        <v>0.69610000000000005</v>
      </c>
      <c r="Y81" s="32">
        <v>16.339285714285715</v>
      </c>
      <c r="Z81" s="129">
        <f t="shared" si="14"/>
        <v>0.72430000000000005</v>
      </c>
      <c r="AA81" s="32">
        <v>-8.6636697997547998</v>
      </c>
      <c r="AB81" s="129">
        <f t="shared" si="15"/>
        <v>0.54069999999999996</v>
      </c>
      <c r="AC81" s="42">
        <v>97700</v>
      </c>
      <c r="AD81" s="129">
        <f t="shared" si="16"/>
        <v>0.49119999999999997</v>
      </c>
      <c r="AE81" s="32">
        <v>22.277639235245221</v>
      </c>
      <c r="AF81" s="129">
        <f t="shared" si="17"/>
        <v>0.83389999999999997</v>
      </c>
      <c r="AG81" s="139">
        <f t="shared" si="18"/>
        <v>5.0087999999999999</v>
      </c>
      <c r="AH81" s="114">
        <f t="shared" si="19"/>
        <v>0.72689999999999999</v>
      </c>
      <c r="AI81" s="239" t="s">
        <v>1377</v>
      </c>
      <c r="AJ81" s="232">
        <v>78</v>
      </c>
    </row>
    <row r="82" spans="2:43" ht="15.75" thickBot="1" x14ac:dyDescent="0.3">
      <c r="B82" s="184" t="s">
        <v>1518</v>
      </c>
      <c r="C82" s="38" t="s">
        <v>1332</v>
      </c>
      <c r="D82" s="38" t="s">
        <v>375</v>
      </c>
      <c r="E82" s="13">
        <v>5</v>
      </c>
      <c r="F82" s="38" t="s">
        <v>376</v>
      </c>
      <c r="G82" s="38" t="s">
        <v>340</v>
      </c>
      <c r="H82" s="38" t="s">
        <v>592</v>
      </c>
      <c r="I82" s="38">
        <v>540180</v>
      </c>
      <c r="J82" s="38">
        <v>5424844</v>
      </c>
      <c r="K82" s="38" t="s">
        <v>170</v>
      </c>
      <c r="L82" s="72">
        <v>1.1243946776478473</v>
      </c>
      <c r="M82" s="81">
        <v>195</v>
      </c>
      <c r="N82" s="141">
        <v>173.42664802356231</v>
      </c>
      <c r="O82" s="105">
        <v>66</v>
      </c>
      <c r="P82" s="63">
        <v>2.95</v>
      </c>
      <c r="Q82" s="26">
        <v>13.636363636363635</v>
      </c>
      <c r="R82" s="139">
        <f t="shared" si="10"/>
        <v>0.33210000000000001</v>
      </c>
      <c r="S82" s="26">
        <v>15.4</v>
      </c>
      <c r="T82" s="139">
        <f t="shared" si="11"/>
        <v>0.18429999999999999</v>
      </c>
      <c r="U82" s="26">
        <v>37.435897435897438</v>
      </c>
      <c r="V82" s="139">
        <f t="shared" si="12"/>
        <v>0.43459999999999999</v>
      </c>
      <c r="W82" s="26">
        <v>29.743589743589745</v>
      </c>
      <c r="X82" s="139">
        <f t="shared" si="13"/>
        <v>0.81969999999999998</v>
      </c>
      <c r="Y82" s="26">
        <v>12.837837837837837</v>
      </c>
      <c r="Z82" s="139">
        <f t="shared" si="14"/>
        <v>0.53710000000000002</v>
      </c>
      <c r="AA82" s="26">
        <v>-39.118457300275502</v>
      </c>
      <c r="AB82" s="139">
        <f t="shared" si="15"/>
        <v>0.99299999999999999</v>
      </c>
      <c r="AC82" s="43">
        <v>78000</v>
      </c>
      <c r="AD82" s="139">
        <f t="shared" si="16"/>
        <v>0.73859999999999992</v>
      </c>
      <c r="AE82" s="26">
        <v>33.673469387755098</v>
      </c>
      <c r="AF82" s="139">
        <f t="shared" si="17"/>
        <v>0.96809999999999996</v>
      </c>
      <c r="AG82" s="139">
        <f t="shared" si="18"/>
        <v>5.0074999999999994</v>
      </c>
      <c r="AH82" s="114">
        <f t="shared" si="19"/>
        <v>0.72340000000000004</v>
      </c>
      <c r="AI82" s="239" t="s">
        <v>1377</v>
      </c>
      <c r="AJ82" s="232">
        <v>79</v>
      </c>
    </row>
    <row r="83" spans="2:43" ht="15.75" thickBot="1" x14ac:dyDescent="0.3">
      <c r="B83" s="202" t="s">
        <v>1480</v>
      </c>
      <c r="C83" s="38" t="s">
        <v>1332</v>
      </c>
      <c r="D83" s="38" t="s">
        <v>448</v>
      </c>
      <c r="E83" s="13">
        <v>6</v>
      </c>
      <c r="F83" s="38" t="s">
        <v>449</v>
      </c>
      <c r="G83" s="38" t="s">
        <v>340</v>
      </c>
      <c r="H83" s="38" t="s">
        <v>450</v>
      </c>
      <c r="I83" s="38">
        <v>540140</v>
      </c>
      <c r="J83" s="38">
        <v>5408092</v>
      </c>
      <c r="K83" s="38" t="s">
        <v>132</v>
      </c>
      <c r="L83" s="72">
        <v>0.30849268598780466</v>
      </c>
      <c r="M83" s="81">
        <v>58</v>
      </c>
      <c r="N83" s="141">
        <v>188.01094040295288</v>
      </c>
      <c r="O83" s="105">
        <v>36</v>
      </c>
      <c r="P83" s="63">
        <v>1.61</v>
      </c>
      <c r="Q83" s="26">
        <v>0</v>
      </c>
      <c r="R83" s="139">
        <f t="shared" si="10"/>
        <v>0</v>
      </c>
      <c r="S83" s="26">
        <v>47.1</v>
      </c>
      <c r="T83" s="139">
        <f t="shared" si="11"/>
        <v>0.95030000000000003</v>
      </c>
      <c r="U83" s="26">
        <v>34.482758620689658</v>
      </c>
      <c r="V83" s="139">
        <f t="shared" si="12"/>
        <v>0.28260000000000002</v>
      </c>
      <c r="W83" s="26">
        <v>36.206896551724135</v>
      </c>
      <c r="X83" s="139">
        <f t="shared" si="13"/>
        <v>0.94340000000000002</v>
      </c>
      <c r="Y83" s="26">
        <v>0</v>
      </c>
      <c r="Z83" s="139">
        <f t="shared" si="14"/>
        <v>0</v>
      </c>
      <c r="AA83" s="26">
        <v>-30.994152046783601</v>
      </c>
      <c r="AB83" s="139">
        <f t="shared" si="15"/>
        <v>0.9506</v>
      </c>
      <c r="AC83" s="146">
        <v>43000</v>
      </c>
      <c r="AD83" s="139">
        <f t="shared" si="16"/>
        <v>0.95760000000000001</v>
      </c>
      <c r="AE83" s="26">
        <v>26.229508196721312</v>
      </c>
      <c r="AF83" s="139">
        <f t="shared" si="17"/>
        <v>0.89039999999999997</v>
      </c>
      <c r="AG83" s="139">
        <f t="shared" si="18"/>
        <v>4.9749000000000008</v>
      </c>
      <c r="AH83" s="114">
        <f t="shared" si="19"/>
        <v>0.7198</v>
      </c>
      <c r="AI83" s="239" t="s">
        <v>1377</v>
      </c>
      <c r="AJ83" s="232">
        <v>80</v>
      </c>
    </row>
    <row r="84" spans="2:43" ht="15.75" thickBot="1" x14ac:dyDescent="0.3">
      <c r="B84" s="184" t="s">
        <v>1483</v>
      </c>
      <c r="C84" s="38" t="s">
        <v>1332</v>
      </c>
      <c r="D84" s="38" t="s">
        <v>904</v>
      </c>
      <c r="E84" s="13">
        <v>1</v>
      </c>
      <c r="F84" s="38" t="s">
        <v>353</v>
      </c>
      <c r="G84" s="38" t="s">
        <v>340</v>
      </c>
      <c r="H84" s="38" t="s">
        <v>905</v>
      </c>
      <c r="I84" s="38">
        <v>540143</v>
      </c>
      <c r="J84" s="38">
        <v>5463052</v>
      </c>
      <c r="K84" s="38" t="s">
        <v>263</v>
      </c>
      <c r="L84" s="72">
        <v>0.31557095600486057</v>
      </c>
      <c r="M84" s="81">
        <v>639</v>
      </c>
      <c r="N84" s="141">
        <v>2024.9011762354892</v>
      </c>
      <c r="O84" s="105">
        <v>205</v>
      </c>
      <c r="P84" s="63">
        <v>3.12</v>
      </c>
      <c r="Q84" s="26">
        <v>15.609756097560975</v>
      </c>
      <c r="R84" s="139">
        <f t="shared" si="10"/>
        <v>0.42749999999999999</v>
      </c>
      <c r="S84" s="26">
        <v>34.700000000000003</v>
      </c>
      <c r="T84" s="139">
        <f t="shared" si="11"/>
        <v>0.83679999999999999</v>
      </c>
      <c r="U84" s="26">
        <v>40.375586854460096</v>
      </c>
      <c r="V84" s="139">
        <f t="shared" si="12"/>
        <v>0.6784</v>
      </c>
      <c r="W84" s="26">
        <v>36.15023474178404</v>
      </c>
      <c r="X84" s="139">
        <f t="shared" si="13"/>
        <v>0.93989999999999996</v>
      </c>
      <c r="Y84" s="26">
        <v>7.9710144927536222</v>
      </c>
      <c r="Z84" s="139">
        <f t="shared" si="14"/>
        <v>0.2402</v>
      </c>
      <c r="AA84" s="26">
        <v>-31.393568147013799</v>
      </c>
      <c r="AB84" s="139">
        <f t="shared" si="15"/>
        <v>0.95760000000000001</v>
      </c>
      <c r="AC84" s="43">
        <v>117600</v>
      </c>
      <c r="AD84" s="139">
        <f t="shared" si="16"/>
        <v>0.3004</v>
      </c>
      <c r="AE84" s="26">
        <v>9.375</v>
      </c>
      <c r="AF84" s="139">
        <f t="shared" si="17"/>
        <v>0.53349999999999997</v>
      </c>
      <c r="AG84" s="139">
        <f t="shared" si="18"/>
        <v>4.9143000000000008</v>
      </c>
      <c r="AH84" s="114">
        <f t="shared" si="19"/>
        <v>0.71630000000000005</v>
      </c>
      <c r="AI84" s="239" t="s">
        <v>1377</v>
      </c>
      <c r="AJ84" s="232">
        <v>81</v>
      </c>
    </row>
    <row r="85" spans="2:43" ht="15.75" thickBot="1" x14ac:dyDescent="0.3">
      <c r="B85" s="187" t="s">
        <v>1617</v>
      </c>
      <c r="C85" s="53" t="s">
        <v>1332</v>
      </c>
      <c r="D85" s="53" t="s">
        <v>410</v>
      </c>
      <c r="E85" s="54">
        <v>11</v>
      </c>
      <c r="F85" s="53" t="s">
        <v>411</v>
      </c>
      <c r="G85" s="53" t="s">
        <v>340</v>
      </c>
      <c r="H85" s="53" t="s">
        <v>1357</v>
      </c>
      <c r="I85" s="53">
        <v>540084</v>
      </c>
      <c r="J85" s="53">
        <v>5487892</v>
      </c>
      <c r="K85" s="53" t="s">
        <v>1359</v>
      </c>
      <c r="L85" s="74">
        <v>0.14280095268853193</v>
      </c>
      <c r="M85" s="83">
        <v>560</v>
      </c>
      <c r="N85" s="142">
        <v>3921.5424649262336</v>
      </c>
      <c r="O85" s="106">
        <v>213</v>
      </c>
      <c r="P85" s="65">
        <v>2.61</v>
      </c>
      <c r="Q85" s="55">
        <v>18.779342723004692</v>
      </c>
      <c r="R85" s="135">
        <f t="shared" si="10"/>
        <v>0.57240000000000002</v>
      </c>
      <c r="S85" s="55">
        <v>25.6</v>
      </c>
      <c r="T85" s="135">
        <f t="shared" si="11"/>
        <v>0.57440000000000002</v>
      </c>
      <c r="U85" s="55">
        <v>48.75</v>
      </c>
      <c r="V85" s="135">
        <f t="shared" si="12"/>
        <v>0.91869999999999996</v>
      </c>
      <c r="W85" s="55">
        <v>30.411449016100178</v>
      </c>
      <c r="X85" s="135">
        <f t="shared" si="13"/>
        <v>0.84089999999999998</v>
      </c>
      <c r="Y85" s="55">
        <v>5.9659090909090908</v>
      </c>
      <c r="Z85" s="135">
        <f t="shared" si="14"/>
        <v>0.15540000000000001</v>
      </c>
      <c r="AA85" s="55">
        <v>-14.657210401891252</v>
      </c>
      <c r="AB85" s="135">
        <f t="shared" si="15"/>
        <v>0.71379999999999999</v>
      </c>
      <c r="AC85" s="56">
        <v>53400</v>
      </c>
      <c r="AD85" s="135">
        <f t="shared" si="16"/>
        <v>0.92230000000000001</v>
      </c>
      <c r="AE85" s="55">
        <v>2.4489795918367347</v>
      </c>
      <c r="AF85" s="135">
        <f t="shared" si="17"/>
        <v>0.2049</v>
      </c>
      <c r="AG85" s="139">
        <f t="shared" si="18"/>
        <v>4.9028</v>
      </c>
      <c r="AH85" s="114">
        <f t="shared" si="19"/>
        <v>0.7127</v>
      </c>
      <c r="AI85" s="239" t="s">
        <v>1377</v>
      </c>
      <c r="AJ85" s="232">
        <v>82</v>
      </c>
    </row>
    <row r="86" spans="2:43" ht="15.75" thickBot="1" x14ac:dyDescent="0.3">
      <c r="B86" s="184" t="s">
        <v>1448</v>
      </c>
      <c r="C86" s="38" t="s">
        <v>1332</v>
      </c>
      <c r="D86" s="38" t="s">
        <v>675</v>
      </c>
      <c r="E86" s="13">
        <v>2</v>
      </c>
      <c r="F86" s="38" t="s">
        <v>676</v>
      </c>
      <c r="G86" s="38" t="s">
        <v>340</v>
      </c>
      <c r="H86" s="38" t="s">
        <v>677</v>
      </c>
      <c r="I86" s="38">
        <v>540089</v>
      </c>
      <c r="J86" s="38">
        <v>5434516</v>
      </c>
      <c r="K86" s="38" t="s">
        <v>194</v>
      </c>
      <c r="L86" s="72">
        <v>0.6011200004226378</v>
      </c>
      <c r="M86" s="81">
        <v>1527</v>
      </c>
      <c r="N86" s="141">
        <v>2540.2581829358378</v>
      </c>
      <c r="O86" s="105">
        <v>555</v>
      </c>
      <c r="P86" s="63">
        <v>2.75</v>
      </c>
      <c r="Q86" s="26">
        <v>23.603603603603602</v>
      </c>
      <c r="R86" s="139">
        <f t="shared" si="10"/>
        <v>0.72789999999999999</v>
      </c>
      <c r="S86" s="26">
        <v>19.899999999999999</v>
      </c>
      <c r="T86" s="139">
        <f t="shared" si="11"/>
        <v>0.31559999999999999</v>
      </c>
      <c r="U86" s="26">
        <v>38.899803536345779</v>
      </c>
      <c r="V86" s="139">
        <f t="shared" si="12"/>
        <v>0.60770000000000002</v>
      </c>
      <c r="W86" s="26">
        <v>25.147347740667975</v>
      </c>
      <c r="X86" s="139">
        <f t="shared" si="13"/>
        <v>0.7137</v>
      </c>
      <c r="Y86" s="26">
        <v>12.075848303393213</v>
      </c>
      <c r="Z86" s="139">
        <f t="shared" si="14"/>
        <v>0.48049999999999998</v>
      </c>
      <c r="AA86" s="26">
        <v>-9.0192644483362496</v>
      </c>
      <c r="AB86" s="139">
        <f t="shared" si="15"/>
        <v>0.55479999999999996</v>
      </c>
      <c r="AC86" s="43">
        <v>64400</v>
      </c>
      <c r="AD86" s="139">
        <f t="shared" si="16"/>
        <v>0.87280000000000002</v>
      </c>
      <c r="AE86" s="26">
        <v>9.9678456591639879</v>
      </c>
      <c r="AF86" s="139">
        <f t="shared" si="17"/>
        <v>0.57240000000000002</v>
      </c>
      <c r="AG86" s="139">
        <f t="shared" si="18"/>
        <v>4.8454000000000006</v>
      </c>
      <c r="AH86" s="114">
        <f t="shared" si="19"/>
        <v>0.70920000000000005</v>
      </c>
      <c r="AI86" s="239" t="s">
        <v>1377</v>
      </c>
      <c r="AJ86" s="232">
        <v>83</v>
      </c>
    </row>
    <row r="87" spans="2:43" ht="15.75" thickBot="1" x14ac:dyDescent="0.3">
      <c r="B87" s="185" t="s">
        <v>1673</v>
      </c>
      <c r="C87" s="37" t="s">
        <v>1331</v>
      </c>
      <c r="D87" s="37" t="s">
        <v>707</v>
      </c>
      <c r="E87" s="12">
        <v>10</v>
      </c>
      <c r="F87" s="37" t="s">
        <v>708</v>
      </c>
      <c r="G87" s="37" t="s">
        <v>340</v>
      </c>
      <c r="H87" s="37" t="s">
        <v>1256</v>
      </c>
      <c r="I87" s="37">
        <v>540207</v>
      </c>
      <c r="J87" s="37" t="s">
        <v>1302</v>
      </c>
      <c r="K87" s="37" t="s">
        <v>1302</v>
      </c>
      <c r="L87" s="71">
        <v>356.59729154752466</v>
      </c>
      <c r="M87" s="80">
        <v>7140</v>
      </c>
      <c r="N87" s="140">
        <v>20.022586175611583</v>
      </c>
      <c r="O87" s="104">
        <v>2771</v>
      </c>
      <c r="P87" s="62">
        <v>2.5597257307831107</v>
      </c>
      <c r="Q87" s="32">
        <v>14.676141898696487</v>
      </c>
      <c r="R87" s="129">
        <f t="shared" si="10"/>
        <v>0.38159999999999999</v>
      </c>
      <c r="S87" s="32">
        <v>33.031066504037589</v>
      </c>
      <c r="T87" s="129">
        <f t="shared" si="11"/>
        <v>0.8085</v>
      </c>
      <c r="U87" s="32">
        <v>41.441082606214543</v>
      </c>
      <c r="V87" s="129">
        <f t="shared" si="12"/>
        <v>0.75970000000000004</v>
      </c>
      <c r="W87" s="32">
        <v>15.574580126283099</v>
      </c>
      <c r="X87" s="129">
        <f t="shared" si="13"/>
        <v>0.26850000000000002</v>
      </c>
      <c r="Y87" s="32">
        <v>12.911405664405907</v>
      </c>
      <c r="Z87" s="129">
        <f t="shared" si="14"/>
        <v>0.54059999999999997</v>
      </c>
      <c r="AA87" s="32">
        <v>-19.149430629793201</v>
      </c>
      <c r="AB87" s="129">
        <f t="shared" si="15"/>
        <v>0.80220000000000002</v>
      </c>
      <c r="AC87" s="42">
        <v>100100</v>
      </c>
      <c r="AD87" s="129">
        <f t="shared" si="16"/>
        <v>0.47350000000000003</v>
      </c>
      <c r="AE87" s="32">
        <v>21.353894406691062</v>
      </c>
      <c r="AF87" s="129">
        <f t="shared" si="17"/>
        <v>0.80910000000000004</v>
      </c>
      <c r="AG87" s="139">
        <f t="shared" si="18"/>
        <v>4.8436999999999992</v>
      </c>
      <c r="AH87" s="114">
        <f t="shared" si="19"/>
        <v>0.7056</v>
      </c>
      <c r="AI87" s="239" t="s">
        <v>1377</v>
      </c>
      <c r="AJ87" s="232">
        <v>84</v>
      </c>
    </row>
    <row r="88" spans="2:43" ht="15.75" thickBot="1" x14ac:dyDescent="0.3">
      <c r="B88" s="184" t="s">
        <v>1545</v>
      </c>
      <c r="C88" s="38" t="s">
        <v>1332</v>
      </c>
      <c r="D88" s="38" t="s">
        <v>365</v>
      </c>
      <c r="E88" s="13">
        <v>4</v>
      </c>
      <c r="F88" s="38" t="s">
        <v>366</v>
      </c>
      <c r="G88" s="38" t="s">
        <v>340</v>
      </c>
      <c r="H88" s="38" t="s">
        <v>838</v>
      </c>
      <c r="I88" s="38">
        <v>540280</v>
      </c>
      <c r="J88" s="38">
        <v>5456404</v>
      </c>
      <c r="K88" s="38" t="s">
        <v>243</v>
      </c>
      <c r="L88" s="72">
        <v>1.3983466896374823</v>
      </c>
      <c r="M88" s="81">
        <v>1009</v>
      </c>
      <c r="N88" s="141">
        <v>721.56640944427068</v>
      </c>
      <c r="O88" s="105">
        <v>476</v>
      </c>
      <c r="P88" s="63">
        <v>2.08</v>
      </c>
      <c r="Q88" s="26">
        <v>30.672268907563026</v>
      </c>
      <c r="R88" s="139">
        <f t="shared" si="10"/>
        <v>0.87629999999999997</v>
      </c>
      <c r="S88" s="26">
        <v>21.7</v>
      </c>
      <c r="T88" s="139">
        <f t="shared" si="11"/>
        <v>0.39</v>
      </c>
      <c r="U88" s="26">
        <v>36.273538156590682</v>
      </c>
      <c r="V88" s="139">
        <f t="shared" si="12"/>
        <v>0.35680000000000001</v>
      </c>
      <c r="W88" s="26">
        <v>30.232558139534881</v>
      </c>
      <c r="X88" s="139">
        <f t="shared" si="13"/>
        <v>0.83389999999999997</v>
      </c>
      <c r="Y88" s="26">
        <v>13.642564802182811</v>
      </c>
      <c r="Z88" s="139">
        <f t="shared" si="14"/>
        <v>0.59709999999999996</v>
      </c>
      <c r="AA88" s="26">
        <v>-20.438472418670401</v>
      </c>
      <c r="AB88" s="139">
        <f t="shared" si="15"/>
        <v>0.82340000000000002</v>
      </c>
      <c r="AC88" s="43">
        <v>68000</v>
      </c>
      <c r="AD88" s="139">
        <f t="shared" si="16"/>
        <v>0.83399999999999996</v>
      </c>
      <c r="AE88" s="26">
        <v>0.92081031307550654</v>
      </c>
      <c r="AF88" s="139">
        <f t="shared" si="17"/>
        <v>0.1095</v>
      </c>
      <c r="AG88" s="139">
        <f t="shared" si="18"/>
        <v>4.8209999999999997</v>
      </c>
      <c r="AH88" s="114">
        <f t="shared" si="19"/>
        <v>0.70209999999999995</v>
      </c>
      <c r="AI88" s="239" t="s">
        <v>1377</v>
      </c>
      <c r="AJ88" s="232">
        <v>85</v>
      </c>
    </row>
    <row r="89" spans="2:43" ht="15.75" thickBot="1" x14ac:dyDescent="0.3">
      <c r="B89" s="184" t="s">
        <v>1551</v>
      </c>
      <c r="C89" s="38" t="s">
        <v>1332</v>
      </c>
      <c r="D89" s="38" t="s">
        <v>498</v>
      </c>
      <c r="E89" s="13">
        <v>8</v>
      </c>
      <c r="F89" s="38" t="s">
        <v>499</v>
      </c>
      <c r="G89" s="38" t="s">
        <v>340</v>
      </c>
      <c r="H89" s="38" t="s">
        <v>974</v>
      </c>
      <c r="I89" s="38">
        <v>540276</v>
      </c>
      <c r="J89" s="38">
        <v>5470084</v>
      </c>
      <c r="K89" s="38" t="s">
        <v>284</v>
      </c>
      <c r="L89" s="72">
        <v>0.96080804981222823</v>
      </c>
      <c r="M89" s="81">
        <v>2035</v>
      </c>
      <c r="N89" s="141">
        <v>2118.008899277751</v>
      </c>
      <c r="O89" s="105">
        <v>662</v>
      </c>
      <c r="P89" s="63">
        <v>2.78</v>
      </c>
      <c r="Q89" s="26">
        <v>25.830815709969791</v>
      </c>
      <c r="R89" s="139">
        <f t="shared" si="10"/>
        <v>0.80210000000000004</v>
      </c>
      <c r="S89" s="26">
        <v>32</v>
      </c>
      <c r="T89" s="139">
        <f t="shared" si="11"/>
        <v>0.78720000000000001</v>
      </c>
      <c r="U89" s="26">
        <v>46.732186732186733</v>
      </c>
      <c r="V89" s="139">
        <f t="shared" si="12"/>
        <v>0.88690000000000002</v>
      </c>
      <c r="W89" s="26">
        <v>26.822633297062026</v>
      </c>
      <c r="X89" s="139">
        <f t="shared" si="13"/>
        <v>0.75970000000000004</v>
      </c>
      <c r="Y89" s="26">
        <v>15.235690235690235</v>
      </c>
      <c r="Z89" s="139">
        <f t="shared" si="14"/>
        <v>0.66779999999999995</v>
      </c>
      <c r="AA89" s="26">
        <v>-6.7099567099567103</v>
      </c>
      <c r="AB89" s="139">
        <f t="shared" si="15"/>
        <v>0.46650000000000003</v>
      </c>
      <c r="AC89" s="43">
        <v>135600</v>
      </c>
      <c r="AD89" s="139">
        <f t="shared" si="16"/>
        <v>0.19440000000000002</v>
      </c>
      <c r="AE89" s="26">
        <v>3.0270270270270272</v>
      </c>
      <c r="AF89" s="139">
        <f t="shared" si="17"/>
        <v>0.25080000000000002</v>
      </c>
      <c r="AG89" s="139">
        <f t="shared" si="18"/>
        <v>4.8154000000000003</v>
      </c>
      <c r="AH89" s="114">
        <f t="shared" si="19"/>
        <v>0.69850000000000001</v>
      </c>
      <c r="AI89" s="239" t="s">
        <v>1377</v>
      </c>
      <c r="AJ89" s="232">
        <v>86</v>
      </c>
    </row>
    <row r="90" spans="2:43" ht="15.75" thickBot="1" x14ac:dyDescent="0.3">
      <c r="B90" s="184" t="s">
        <v>1424</v>
      </c>
      <c r="C90" s="38" t="s">
        <v>1332</v>
      </c>
      <c r="D90" s="38" t="s">
        <v>400</v>
      </c>
      <c r="E90" s="13">
        <v>8</v>
      </c>
      <c r="F90" s="38" t="s">
        <v>401</v>
      </c>
      <c r="G90" s="38" t="s">
        <v>340</v>
      </c>
      <c r="H90" s="38" t="s">
        <v>402</v>
      </c>
      <c r="I90" s="38">
        <v>540240</v>
      </c>
      <c r="J90" s="38">
        <v>5404924</v>
      </c>
      <c r="K90" s="38" t="s">
        <v>122</v>
      </c>
      <c r="L90" s="72">
        <v>0.30455001998465342</v>
      </c>
      <c r="M90" s="81">
        <v>254</v>
      </c>
      <c r="N90" s="141">
        <v>834.01734799688836</v>
      </c>
      <c r="O90" s="105">
        <v>93</v>
      </c>
      <c r="P90" s="63">
        <v>2.73</v>
      </c>
      <c r="Q90" s="26">
        <v>22.58064516129032</v>
      </c>
      <c r="R90" s="139">
        <f t="shared" si="10"/>
        <v>0.69610000000000005</v>
      </c>
      <c r="S90" s="26">
        <v>40.700000000000003</v>
      </c>
      <c r="T90" s="139">
        <f t="shared" si="11"/>
        <v>0.9042</v>
      </c>
      <c r="U90" s="26">
        <v>26.377952755905511</v>
      </c>
      <c r="V90" s="139">
        <f t="shared" si="12"/>
        <v>8.1199999999999994E-2</v>
      </c>
      <c r="W90" s="26">
        <v>20.866141732283463</v>
      </c>
      <c r="X90" s="139">
        <f t="shared" si="13"/>
        <v>0.54410000000000003</v>
      </c>
      <c r="Y90" s="26">
        <v>11.518324607329843</v>
      </c>
      <c r="Z90" s="139">
        <f t="shared" si="14"/>
        <v>0.44519999999999998</v>
      </c>
      <c r="AA90" s="26">
        <v>-30.689655172413801</v>
      </c>
      <c r="AB90" s="139">
        <f t="shared" si="15"/>
        <v>0.94699999999999995</v>
      </c>
      <c r="AC90" s="43">
        <v>66000</v>
      </c>
      <c r="AD90" s="139">
        <f t="shared" si="16"/>
        <v>0.85870000000000002</v>
      </c>
      <c r="AE90" s="26">
        <v>4.8</v>
      </c>
      <c r="AF90" s="139">
        <f t="shared" si="17"/>
        <v>0.33210000000000001</v>
      </c>
      <c r="AG90" s="139">
        <f t="shared" si="18"/>
        <v>4.8086000000000002</v>
      </c>
      <c r="AH90" s="114">
        <f t="shared" si="19"/>
        <v>0.69499999999999995</v>
      </c>
      <c r="AI90" s="239" t="s">
        <v>1377</v>
      </c>
      <c r="AJ90" s="232">
        <v>87</v>
      </c>
    </row>
    <row r="91" spans="2:43" ht="15.75" thickBot="1" x14ac:dyDescent="0.3">
      <c r="B91" s="184" t="s">
        <v>1446</v>
      </c>
      <c r="C91" s="38" t="s">
        <v>1332</v>
      </c>
      <c r="D91" s="38" t="s">
        <v>420</v>
      </c>
      <c r="E91" s="13">
        <v>3</v>
      </c>
      <c r="F91" s="38" t="s">
        <v>421</v>
      </c>
      <c r="G91" s="38" t="s">
        <v>340</v>
      </c>
      <c r="H91" s="38" t="s">
        <v>929</v>
      </c>
      <c r="I91" s="38">
        <v>540082</v>
      </c>
      <c r="J91" s="38">
        <v>5465356</v>
      </c>
      <c r="K91" s="38" t="s">
        <v>271</v>
      </c>
      <c r="L91" s="72">
        <v>0.29181647834201641</v>
      </c>
      <c r="M91" s="81">
        <v>338</v>
      </c>
      <c r="N91" s="141">
        <v>1158.2622130195655</v>
      </c>
      <c r="O91" s="105">
        <v>131</v>
      </c>
      <c r="P91" s="63">
        <v>2.58</v>
      </c>
      <c r="Q91" s="26">
        <v>18.320610687022899</v>
      </c>
      <c r="R91" s="139">
        <f t="shared" si="10"/>
        <v>0.54769999999999996</v>
      </c>
      <c r="S91" s="26">
        <v>41.2</v>
      </c>
      <c r="T91" s="139">
        <f t="shared" si="11"/>
        <v>0.90780000000000005</v>
      </c>
      <c r="U91" s="26">
        <v>48.816568047337277</v>
      </c>
      <c r="V91" s="139">
        <f t="shared" si="12"/>
        <v>0.92220000000000002</v>
      </c>
      <c r="W91" s="26">
        <v>36.094674556213022</v>
      </c>
      <c r="X91" s="139">
        <f t="shared" si="13"/>
        <v>0.93630000000000002</v>
      </c>
      <c r="Y91" s="26">
        <v>1.7921146953405016</v>
      </c>
      <c r="Z91" s="139">
        <f t="shared" si="14"/>
        <v>2.12E-2</v>
      </c>
      <c r="AA91" s="26">
        <v>-19.767441860465102</v>
      </c>
      <c r="AB91" s="139">
        <f t="shared" si="15"/>
        <v>0.81630000000000003</v>
      </c>
      <c r="AC91" s="43">
        <v>119400</v>
      </c>
      <c r="AD91" s="139">
        <f t="shared" si="16"/>
        <v>0.28979999999999995</v>
      </c>
      <c r="AE91" s="26">
        <v>5.6701030927835054</v>
      </c>
      <c r="AF91" s="139">
        <f t="shared" si="17"/>
        <v>0.35680000000000001</v>
      </c>
      <c r="AG91" s="139">
        <f t="shared" si="18"/>
        <v>4.7980999999999998</v>
      </c>
      <c r="AH91" s="114">
        <f t="shared" si="19"/>
        <v>0.69140000000000001</v>
      </c>
      <c r="AI91" s="239" t="s">
        <v>1377</v>
      </c>
      <c r="AJ91" s="232">
        <v>88</v>
      </c>
    </row>
    <row r="92" spans="2:43" ht="15.75" thickBot="1" x14ac:dyDescent="0.3">
      <c r="B92" s="184" t="s">
        <v>1524</v>
      </c>
      <c r="C92" s="38" t="s">
        <v>1332</v>
      </c>
      <c r="D92" s="38" t="s">
        <v>557</v>
      </c>
      <c r="E92" s="13">
        <v>7</v>
      </c>
      <c r="F92" s="38" t="s">
        <v>558</v>
      </c>
      <c r="G92" s="38" t="s">
        <v>340</v>
      </c>
      <c r="H92" s="38" t="s">
        <v>672</v>
      </c>
      <c r="I92" s="38">
        <v>540192</v>
      </c>
      <c r="J92" s="38">
        <v>5434492</v>
      </c>
      <c r="K92" s="38" t="s">
        <v>193</v>
      </c>
      <c r="L92" s="72">
        <v>0.25850411731225875</v>
      </c>
      <c r="M92" s="81">
        <v>202</v>
      </c>
      <c r="N92" s="141">
        <v>781.41888841172738</v>
      </c>
      <c r="O92" s="105">
        <v>90</v>
      </c>
      <c r="P92" s="63">
        <v>2.2400000000000002</v>
      </c>
      <c r="Q92" s="26">
        <v>6.666666666666667</v>
      </c>
      <c r="R92" s="139">
        <f t="shared" si="10"/>
        <v>7.0599999999999996E-2</v>
      </c>
      <c r="S92" s="26">
        <v>41.7</v>
      </c>
      <c r="T92" s="139">
        <f t="shared" si="11"/>
        <v>0.91479999999999995</v>
      </c>
      <c r="U92" s="26">
        <v>48.019801980198018</v>
      </c>
      <c r="V92" s="139">
        <f t="shared" si="12"/>
        <v>0.90100000000000002</v>
      </c>
      <c r="W92" s="26">
        <v>33.168316831683171</v>
      </c>
      <c r="X92" s="139">
        <f t="shared" si="13"/>
        <v>0.89390000000000003</v>
      </c>
      <c r="Y92" s="26">
        <v>10.191082802547772</v>
      </c>
      <c r="Z92" s="139">
        <f t="shared" si="14"/>
        <v>0.3639</v>
      </c>
      <c r="AA92" s="26">
        <v>-6.0344827586206904</v>
      </c>
      <c r="AB92" s="139">
        <f t="shared" si="15"/>
        <v>0.43820000000000003</v>
      </c>
      <c r="AC92" s="43">
        <v>83600</v>
      </c>
      <c r="AD92" s="139">
        <f t="shared" si="16"/>
        <v>0.63959999999999995</v>
      </c>
      <c r="AE92" s="26">
        <v>9.6153846153846168</v>
      </c>
      <c r="AF92" s="139">
        <f t="shared" si="17"/>
        <v>0.56179999999999997</v>
      </c>
      <c r="AG92" s="139">
        <f t="shared" si="18"/>
        <v>4.7837999999999994</v>
      </c>
      <c r="AH92" s="114">
        <f t="shared" si="19"/>
        <v>0.68789999999999996</v>
      </c>
      <c r="AI92" s="239" t="s">
        <v>1377</v>
      </c>
      <c r="AJ92" s="232">
        <v>89</v>
      </c>
    </row>
    <row r="93" spans="2:43" ht="15.75" thickBot="1" x14ac:dyDescent="0.3">
      <c r="B93" s="185" t="s">
        <v>1649</v>
      </c>
      <c r="C93" s="37" t="s">
        <v>1331</v>
      </c>
      <c r="D93" s="37" t="s">
        <v>370</v>
      </c>
      <c r="E93" s="12">
        <v>1</v>
      </c>
      <c r="F93" s="37" t="s">
        <v>371</v>
      </c>
      <c r="G93" s="37" t="s">
        <v>340</v>
      </c>
      <c r="H93" s="37" t="s">
        <v>1202</v>
      </c>
      <c r="I93" s="37">
        <v>540124</v>
      </c>
      <c r="J93" s="37" t="s">
        <v>1302</v>
      </c>
      <c r="K93" s="37" t="s">
        <v>1302</v>
      </c>
      <c r="L93" s="71">
        <v>406.90555336004843</v>
      </c>
      <c r="M93" s="80">
        <v>42647</v>
      </c>
      <c r="N93" s="140">
        <v>104.87598099070722</v>
      </c>
      <c r="O93" s="104">
        <v>17468</v>
      </c>
      <c r="P93" s="62">
        <v>2.4027936798717655</v>
      </c>
      <c r="Q93" s="32">
        <v>18.811541103732541</v>
      </c>
      <c r="R93" s="129">
        <f t="shared" si="10"/>
        <v>0.57589999999999997</v>
      </c>
      <c r="S93" s="32">
        <v>26.03661820140011</v>
      </c>
      <c r="T93" s="129">
        <f t="shared" si="11"/>
        <v>0.6099</v>
      </c>
      <c r="U93" s="32">
        <v>39.451778554177316</v>
      </c>
      <c r="V93" s="129">
        <f t="shared" si="12"/>
        <v>0.64659999999999995</v>
      </c>
      <c r="W93" s="32">
        <v>23.58463861105869</v>
      </c>
      <c r="X93" s="129">
        <f t="shared" si="13"/>
        <v>0.6643</v>
      </c>
      <c r="Y93" s="32">
        <v>15.583552172323239</v>
      </c>
      <c r="Z93" s="129">
        <f t="shared" si="14"/>
        <v>0.68899999999999995</v>
      </c>
      <c r="AA93" s="32">
        <v>-2.4833530967800801</v>
      </c>
      <c r="AB93" s="129">
        <f t="shared" si="15"/>
        <v>0.25449999999999995</v>
      </c>
      <c r="AC93" s="42">
        <v>104100</v>
      </c>
      <c r="AD93" s="129">
        <f t="shared" si="16"/>
        <v>0.42410000000000003</v>
      </c>
      <c r="AE93" s="32">
        <v>26.205257541953632</v>
      </c>
      <c r="AF93" s="129">
        <f t="shared" si="17"/>
        <v>0.88690000000000002</v>
      </c>
      <c r="AG93" s="139">
        <f t="shared" si="18"/>
        <v>4.751199999999999</v>
      </c>
      <c r="AH93" s="114">
        <f t="shared" si="19"/>
        <v>0.68430000000000002</v>
      </c>
      <c r="AI93" s="239" t="s">
        <v>1377</v>
      </c>
      <c r="AJ93" s="232">
        <v>90</v>
      </c>
    </row>
    <row r="94" spans="2:43" ht="15.75" thickBot="1" x14ac:dyDescent="0.3">
      <c r="B94" s="184" t="s">
        <v>1195</v>
      </c>
      <c r="C94" s="38" t="s">
        <v>1332</v>
      </c>
      <c r="D94" s="38" t="s">
        <v>692</v>
      </c>
      <c r="E94" s="13">
        <v>2</v>
      </c>
      <c r="F94" s="38" t="s">
        <v>693</v>
      </c>
      <c r="G94" s="38" t="s">
        <v>340</v>
      </c>
      <c r="H94" s="38" t="s">
        <v>793</v>
      </c>
      <c r="I94" s="38">
        <v>540248</v>
      </c>
      <c r="J94" s="38">
        <v>5452180</v>
      </c>
      <c r="K94" s="38" t="s">
        <v>229</v>
      </c>
      <c r="L94" s="72">
        <v>0.58435746946589717</v>
      </c>
      <c r="M94" s="81">
        <v>793</v>
      </c>
      <c r="N94" s="141">
        <v>1357.046057312833</v>
      </c>
      <c r="O94" s="105">
        <v>384</v>
      </c>
      <c r="P94" s="63">
        <v>2.0699999999999998</v>
      </c>
      <c r="Q94" s="26">
        <v>23.177083333333336</v>
      </c>
      <c r="R94" s="139">
        <f t="shared" si="10"/>
        <v>0.71020000000000005</v>
      </c>
      <c r="S94" s="26">
        <v>25.5</v>
      </c>
      <c r="T94" s="139">
        <f t="shared" si="11"/>
        <v>0.56730000000000003</v>
      </c>
      <c r="U94" s="26">
        <v>38.587641866330394</v>
      </c>
      <c r="V94" s="139">
        <f t="shared" si="12"/>
        <v>0.57950000000000002</v>
      </c>
      <c r="W94" s="26">
        <v>16.141235813366961</v>
      </c>
      <c r="X94" s="139">
        <f t="shared" si="13"/>
        <v>0.30030000000000001</v>
      </c>
      <c r="Y94" s="26">
        <v>13.975155279503104</v>
      </c>
      <c r="Z94" s="139">
        <f t="shared" si="14"/>
        <v>0.62190000000000001</v>
      </c>
      <c r="AA94" s="26">
        <v>-10.537190082644599</v>
      </c>
      <c r="AB94" s="139">
        <f t="shared" si="15"/>
        <v>0.58660000000000001</v>
      </c>
      <c r="AC94" s="43">
        <v>76200</v>
      </c>
      <c r="AD94" s="139">
        <f t="shared" si="16"/>
        <v>0.75619999999999998</v>
      </c>
      <c r="AE94" s="26">
        <v>13.034188034188036</v>
      </c>
      <c r="AF94" s="139">
        <f t="shared" si="17"/>
        <v>0.62890000000000001</v>
      </c>
      <c r="AG94" s="139">
        <f t="shared" si="18"/>
        <v>4.7509000000000006</v>
      </c>
      <c r="AH94" s="114">
        <f t="shared" si="19"/>
        <v>0.68079999999999996</v>
      </c>
      <c r="AI94" s="239" t="s">
        <v>1377</v>
      </c>
      <c r="AJ94" s="232">
        <v>91</v>
      </c>
      <c r="AQ94" s="410" t="s">
        <v>1698</v>
      </c>
    </row>
    <row r="95" spans="2:43" ht="15.75" thickBot="1" x14ac:dyDescent="0.3">
      <c r="B95" s="185" t="s">
        <v>1662</v>
      </c>
      <c r="C95" s="37" t="s">
        <v>1331</v>
      </c>
      <c r="D95" s="37" t="s">
        <v>405</v>
      </c>
      <c r="E95" s="12">
        <v>1</v>
      </c>
      <c r="F95" s="37" t="s">
        <v>406</v>
      </c>
      <c r="G95" s="37" t="s">
        <v>340</v>
      </c>
      <c r="H95" s="37" t="s">
        <v>1232</v>
      </c>
      <c r="I95" s="37">
        <v>540169</v>
      </c>
      <c r="J95" s="37" t="s">
        <v>1302</v>
      </c>
      <c r="K95" s="37" t="s">
        <v>1302</v>
      </c>
      <c r="L95" s="71">
        <v>596.98010400090504</v>
      </c>
      <c r="M95" s="80">
        <v>54241</v>
      </c>
      <c r="N95" s="140">
        <v>90.85897442223262</v>
      </c>
      <c r="O95" s="104">
        <v>21439</v>
      </c>
      <c r="P95" s="62">
        <v>2.4322496385092589</v>
      </c>
      <c r="Q95" s="32">
        <v>21.288306357572647</v>
      </c>
      <c r="R95" s="129">
        <f t="shared" si="10"/>
        <v>0.65720000000000001</v>
      </c>
      <c r="S95" s="32">
        <v>28.156401667919884</v>
      </c>
      <c r="T95" s="129">
        <f t="shared" si="11"/>
        <v>0.7056</v>
      </c>
      <c r="U95" s="32">
        <v>37.480872402794937</v>
      </c>
      <c r="V95" s="129">
        <f t="shared" si="12"/>
        <v>0.44159999999999999</v>
      </c>
      <c r="W95" s="32">
        <v>24.701812065142594</v>
      </c>
      <c r="X95" s="129">
        <f t="shared" si="13"/>
        <v>0.6925</v>
      </c>
      <c r="Y95" s="32">
        <v>13.810227156972598</v>
      </c>
      <c r="Z95" s="129">
        <f t="shared" si="14"/>
        <v>0.60419999999999996</v>
      </c>
      <c r="AA95" s="32">
        <v>-6.2756900851319974</v>
      </c>
      <c r="AB95" s="129">
        <f t="shared" si="15"/>
        <v>0.44530000000000003</v>
      </c>
      <c r="AC95" s="42">
        <v>112300</v>
      </c>
      <c r="AD95" s="129">
        <f t="shared" si="16"/>
        <v>0.34989999999999999</v>
      </c>
      <c r="AE95" s="32">
        <v>23.293058709049628</v>
      </c>
      <c r="AF95" s="129">
        <f t="shared" si="17"/>
        <v>0.84799999999999998</v>
      </c>
      <c r="AG95" s="139">
        <f t="shared" si="18"/>
        <v>4.7442999999999991</v>
      </c>
      <c r="AH95" s="114">
        <f t="shared" si="19"/>
        <v>0.67730000000000001</v>
      </c>
      <c r="AI95" s="239" t="s">
        <v>1377</v>
      </c>
      <c r="AJ95" s="232">
        <v>92</v>
      </c>
    </row>
    <row r="96" spans="2:43" ht="15.75" thickBot="1" x14ac:dyDescent="0.3">
      <c r="B96" s="184" t="s">
        <v>1427</v>
      </c>
      <c r="C96" s="38" t="s">
        <v>1332</v>
      </c>
      <c r="D96" s="38" t="s">
        <v>601</v>
      </c>
      <c r="E96" s="13">
        <v>4</v>
      </c>
      <c r="F96" s="38" t="s">
        <v>350</v>
      </c>
      <c r="G96" s="38" t="s">
        <v>340</v>
      </c>
      <c r="H96" s="38" t="s">
        <v>983</v>
      </c>
      <c r="I96" s="38">
        <v>540044</v>
      </c>
      <c r="J96" s="38">
        <v>5470828</v>
      </c>
      <c r="K96" s="38" t="s">
        <v>287</v>
      </c>
      <c r="L96" s="72">
        <v>0.7821781402963206</v>
      </c>
      <c r="M96" s="81">
        <v>1091</v>
      </c>
      <c r="N96" s="141">
        <v>1394.8229230577645</v>
      </c>
      <c r="O96" s="105">
        <v>410</v>
      </c>
      <c r="P96" s="63">
        <v>2.66</v>
      </c>
      <c r="Q96" s="26">
        <v>24.878048780487806</v>
      </c>
      <c r="R96" s="139">
        <f t="shared" si="10"/>
        <v>0.75260000000000005</v>
      </c>
      <c r="S96" s="26">
        <v>11.9</v>
      </c>
      <c r="T96" s="139">
        <f t="shared" si="11"/>
        <v>8.5099999999999995E-2</v>
      </c>
      <c r="U96" s="26">
        <v>36.663611365719525</v>
      </c>
      <c r="V96" s="139">
        <f t="shared" si="12"/>
        <v>0.3886</v>
      </c>
      <c r="W96" s="26">
        <v>28.597616865261227</v>
      </c>
      <c r="X96" s="139">
        <f t="shared" si="13"/>
        <v>0.79500000000000004</v>
      </c>
      <c r="Y96" s="26">
        <v>18.0306905370844</v>
      </c>
      <c r="Z96" s="139">
        <f t="shared" si="14"/>
        <v>0.78790000000000004</v>
      </c>
      <c r="AA96" s="26">
        <v>-6.9002123142250502</v>
      </c>
      <c r="AB96" s="139">
        <f t="shared" si="15"/>
        <v>0.47</v>
      </c>
      <c r="AC96" s="43">
        <v>81700</v>
      </c>
      <c r="AD96" s="139">
        <f t="shared" si="16"/>
        <v>0.68199999999999994</v>
      </c>
      <c r="AE96" s="26">
        <v>20.901639344262296</v>
      </c>
      <c r="AF96" s="139">
        <f t="shared" si="17"/>
        <v>0.78090000000000004</v>
      </c>
      <c r="AG96" s="139">
        <f t="shared" si="18"/>
        <v>4.7420999999999998</v>
      </c>
      <c r="AH96" s="114">
        <f t="shared" si="19"/>
        <v>0.67369999999999997</v>
      </c>
      <c r="AI96" s="239" t="s">
        <v>1377</v>
      </c>
      <c r="AJ96" s="232">
        <v>93</v>
      </c>
    </row>
    <row r="97" spans="2:43" ht="15.75" thickBot="1" x14ac:dyDescent="0.3">
      <c r="B97" s="184" t="s">
        <v>1249</v>
      </c>
      <c r="C97" s="38" t="s">
        <v>1332</v>
      </c>
      <c r="D97" s="38" t="s">
        <v>511</v>
      </c>
      <c r="E97" s="13">
        <v>2</v>
      </c>
      <c r="F97" s="38" t="s">
        <v>512</v>
      </c>
      <c r="G97" s="38" t="s">
        <v>340</v>
      </c>
      <c r="H97" s="38" t="s">
        <v>1067</v>
      </c>
      <c r="I97" s="38">
        <v>540231</v>
      </c>
      <c r="J97" s="38">
        <v>5484940</v>
      </c>
      <c r="K97" s="38" t="s">
        <v>315</v>
      </c>
      <c r="L97" s="72">
        <v>0.83257621426234407</v>
      </c>
      <c r="M97" s="81">
        <v>1200</v>
      </c>
      <c r="N97" s="141">
        <v>1441.3094914838402</v>
      </c>
      <c r="O97" s="105">
        <v>436</v>
      </c>
      <c r="P97" s="63">
        <v>2.75</v>
      </c>
      <c r="Q97" s="26">
        <v>37.844036697247709</v>
      </c>
      <c r="R97" s="139">
        <f t="shared" si="10"/>
        <v>0.93989999999999996</v>
      </c>
      <c r="S97" s="26">
        <v>15.9</v>
      </c>
      <c r="T97" s="139">
        <f t="shared" si="11"/>
        <v>0.19500000000000001</v>
      </c>
      <c r="U97" s="26">
        <v>37.833333333333336</v>
      </c>
      <c r="V97" s="139">
        <f t="shared" si="12"/>
        <v>0.49459999999999998</v>
      </c>
      <c r="W97" s="26">
        <v>21.083333333333336</v>
      </c>
      <c r="X97" s="139">
        <f t="shared" si="13"/>
        <v>0.56179999999999997</v>
      </c>
      <c r="Y97" s="26">
        <v>31.287605294825511</v>
      </c>
      <c r="Z97" s="139">
        <f t="shared" si="14"/>
        <v>0.97870000000000001</v>
      </c>
      <c r="AA97" s="26">
        <v>2.12314225053079</v>
      </c>
      <c r="AB97" s="139">
        <f t="shared" si="15"/>
        <v>0.13790000000000002</v>
      </c>
      <c r="AC97" s="43">
        <v>81100</v>
      </c>
      <c r="AD97" s="139">
        <f t="shared" si="16"/>
        <v>0.68559999999999999</v>
      </c>
      <c r="AE97" s="26">
        <v>18.731988472622479</v>
      </c>
      <c r="AF97" s="139">
        <f t="shared" si="17"/>
        <v>0.74199999999999999</v>
      </c>
      <c r="AG97" s="139">
        <f t="shared" si="18"/>
        <v>4.7355</v>
      </c>
      <c r="AH97" s="114">
        <f t="shared" si="19"/>
        <v>0.67020000000000002</v>
      </c>
      <c r="AI97" s="239" t="s">
        <v>1377</v>
      </c>
      <c r="AJ97" s="232">
        <v>94</v>
      </c>
    </row>
    <row r="98" spans="2:43" ht="15.75" thickBot="1" x14ac:dyDescent="0.3">
      <c r="B98" s="184" t="s">
        <v>1599</v>
      </c>
      <c r="C98" s="38" t="s">
        <v>1332</v>
      </c>
      <c r="D98" s="38" t="s">
        <v>557</v>
      </c>
      <c r="E98" s="13">
        <v>7</v>
      </c>
      <c r="F98" s="38" t="s">
        <v>558</v>
      </c>
      <c r="G98" s="38" t="s">
        <v>340</v>
      </c>
      <c r="H98" s="38" t="s">
        <v>889</v>
      </c>
      <c r="I98" s="38">
        <v>540194</v>
      </c>
      <c r="J98" s="38">
        <v>5462284</v>
      </c>
      <c r="K98" s="38" t="s">
        <v>258</v>
      </c>
      <c r="L98" s="72">
        <v>0.82648441272863904</v>
      </c>
      <c r="M98" s="81">
        <v>1520</v>
      </c>
      <c r="N98" s="141">
        <v>1839.1151443276692</v>
      </c>
      <c r="O98" s="105">
        <v>535</v>
      </c>
      <c r="P98" s="63">
        <v>2.83</v>
      </c>
      <c r="Q98" s="26">
        <v>18.317757009345794</v>
      </c>
      <c r="R98" s="139">
        <f t="shared" si="10"/>
        <v>0.54410000000000003</v>
      </c>
      <c r="S98" s="26">
        <v>24.9</v>
      </c>
      <c r="T98" s="139">
        <f t="shared" si="11"/>
        <v>0.54249999999999998</v>
      </c>
      <c r="U98" s="26">
        <v>36.05263157894737</v>
      </c>
      <c r="V98" s="139">
        <f t="shared" si="12"/>
        <v>0.3498</v>
      </c>
      <c r="W98" s="26">
        <v>32.430647291941881</v>
      </c>
      <c r="X98" s="139">
        <f t="shared" si="13"/>
        <v>0.87980000000000003</v>
      </c>
      <c r="Y98" s="26">
        <v>15.343915343915343</v>
      </c>
      <c r="Z98" s="139">
        <f t="shared" si="14"/>
        <v>0.67490000000000006</v>
      </c>
      <c r="AA98" s="26">
        <v>-10.639730639730599</v>
      </c>
      <c r="AB98" s="139">
        <f t="shared" si="15"/>
        <v>0.59719999999999995</v>
      </c>
      <c r="AC98" s="43">
        <v>83300</v>
      </c>
      <c r="AD98" s="139">
        <f t="shared" si="16"/>
        <v>0.64670000000000005</v>
      </c>
      <c r="AE98" s="26">
        <v>8.3993660855784462</v>
      </c>
      <c r="AF98" s="139">
        <f t="shared" si="17"/>
        <v>0.48049999999999998</v>
      </c>
      <c r="AG98" s="139">
        <f t="shared" si="18"/>
        <v>4.7155000000000005</v>
      </c>
      <c r="AH98" s="114">
        <f t="shared" si="19"/>
        <v>0.66659999999999997</v>
      </c>
      <c r="AI98" s="239" t="s">
        <v>1377</v>
      </c>
      <c r="AJ98" s="232">
        <v>95</v>
      </c>
    </row>
    <row r="99" spans="2:43" ht="15.75" thickBot="1" x14ac:dyDescent="0.3">
      <c r="B99" s="185" t="s">
        <v>1657</v>
      </c>
      <c r="C99" s="37" t="s">
        <v>1331</v>
      </c>
      <c r="D99" s="37" t="s">
        <v>625</v>
      </c>
      <c r="E99" s="12">
        <v>8</v>
      </c>
      <c r="F99" s="37" t="s">
        <v>626</v>
      </c>
      <c r="G99" s="37" t="s">
        <v>340</v>
      </c>
      <c r="H99" s="37" t="s">
        <v>1223</v>
      </c>
      <c r="I99" s="37">
        <v>540153</v>
      </c>
      <c r="J99" s="37" t="s">
        <v>1302</v>
      </c>
      <c r="K99" s="37" t="s">
        <v>1302</v>
      </c>
      <c r="L99" s="71">
        <v>697.32837471438722</v>
      </c>
      <c r="M99" s="80">
        <v>5847</v>
      </c>
      <c r="N99" s="140">
        <v>8.3848588584894781</v>
      </c>
      <c r="O99" s="104">
        <v>2189</v>
      </c>
      <c r="P99" s="62">
        <v>2.6610324349017818</v>
      </c>
      <c r="Q99" s="32">
        <v>13.5678391959799</v>
      </c>
      <c r="R99" s="129">
        <f t="shared" si="10"/>
        <v>0.32150000000000001</v>
      </c>
      <c r="S99" s="32">
        <v>27.802981205443938</v>
      </c>
      <c r="T99" s="129">
        <f t="shared" si="11"/>
        <v>0.69140000000000001</v>
      </c>
      <c r="U99" s="32">
        <v>42.055755088079358</v>
      </c>
      <c r="V99" s="129">
        <f t="shared" si="12"/>
        <v>0.80210000000000004</v>
      </c>
      <c r="W99" s="32">
        <v>17.564563023772877</v>
      </c>
      <c r="X99" s="129">
        <f t="shared" si="13"/>
        <v>0.3604</v>
      </c>
      <c r="Y99" s="32">
        <v>17.351388570117052</v>
      </c>
      <c r="Z99" s="129">
        <f t="shared" si="14"/>
        <v>0.76319999999999999</v>
      </c>
      <c r="AA99" s="32">
        <v>-19.013478634929701</v>
      </c>
      <c r="AB99" s="129">
        <f t="shared" si="15"/>
        <v>0.79159999999999997</v>
      </c>
      <c r="AC99" s="42">
        <v>135600</v>
      </c>
      <c r="AD99" s="129">
        <f t="shared" si="16"/>
        <v>0.19440000000000002</v>
      </c>
      <c r="AE99" s="32">
        <v>20.317725752508363</v>
      </c>
      <c r="AF99" s="129">
        <f t="shared" si="17"/>
        <v>0.77029999999999998</v>
      </c>
      <c r="AG99" s="139">
        <f t="shared" si="18"/>
        <v>4.6948999999999996</v>
      </c>
      <c r="AH99" s="114">
        <f t="shared" si="19"/>
        <v>0.66310000000000002</v>
      </c>
      <c r="AI99" s="239" t="s">
        <v>1377</v>
      </c>
      <c r="AJ99" s="232">
        <v>96</v>
      </c>
    </row>
    <row r="100" spans="2:43" ht="15.75" thickBot="1" x14ac:dyDescent="0.3">
      <c r="B100" s="184" t="s">
        <v>1474</v>
      </c>
      <c r="C100" s="38" t="s">
        <v>1332</v>
      </c>
      <c r="D100" s="38" t="s">
        <v>503</v>
      </c>
      <c r="E100" s="13">
        <v>8</v>
      </c>
      <c r="F100" s="38" t="s">
        <v>504</v>
      </c>
      <c r="G100" s="38" t="s">
        <v>340</v>
      </c>
      <c r="H100" s="38" t="s">
        <v>911</v>
      </c>
      <c r="I100" s="38">
        <v>540131</v>
      </c>
      <c r="J100" s="38">
        <v>5463604</v>
      </c>
      <c r="K100" s="38" t="s">
        <v>265</v>
      </c>
      <c r="L100" s="72">
        <v>0.38018845040398641</v>
      </c>
      <c r="M100" s="81">
        <v>873</v>
      </c>
      <c r="N100" s="141">
        <v>2296.2296699764406</v>
      </c>
      <c r="O100" s="105">
        <v>296</v>
      </c>
      <c r="P100" s="63">
        <v>2.95</v>
      </c>
      <c r="Q100" s="26">
        <v>20.945945945945947</v>
      </c>
      <c r="R100" s="139">
        <f t="shared" si="10"/>
        <v>0.65010000000000001</v>
      </c>
      <c r="S100" s="26">
        <v>31.8</v>
      </c>
      <c r="T100" s="139">
        <f t="shared" si="11"/>
        <v>0.78359999999999996</v>
      </c>
      <c r="U100" s="26">
        <v>38.258877434135165</v>
      </c>
      <c r="V100" s="139">
        <f t="shared" si="12"/>
        <v>0.53349999999999997</v>
      </c>
      <c r="W100" s="26">
        <v>19.93127147766323</v>
      </c>
      <c r="X100" s="139">
        <f t="shared" si="13"/>
        <v>0.49459999999999998</v>
      </c>
      <c r="Y100" s="26">
        <v>9.7269624573378834</v>
      </c>
      <c r="Z100" s="139">
        <f t="shared" si="14"/>
        <v>0.3286</v>
      </c>
      <c r="AA100" s="26">
        <v>-18.036529680365302</v>
      </c>
      <c r="AB100" s="139">
        <f t="shared" si="15"/>
        <v>0.76329999999999998</v>
      </c>
      <c r="AC100" s="43">
        <v>53300</v>
      </c>
      <c r="AD100" s="139">
        <f t="shared" si="16"/>
        <v>0.92579999999999996</v>
      </c>
      <c r="AE100" s="26">
        <v>2.3640661938534278</v>
      </c>
      <c r="AF100" s="139">
        <f t="shared" si="17"/>
        <v>0.1908</v>
      </c>
      <c r="AG100" s="139">
        <f t="shared" si="18"/>
        <v>4.6703000000000001</v>
      </c>
      <c r="AH100" s="114">
        <f t="shared" si="19"/>
        <v>0.65949999999999998</v>
      </c>
      <c r="AI100" s="239" t="s">
        <v>1377</v>
      </c>
      <c r="AJ100" s="232">
        <v>97</v>
      </c>
      <c r="AQ100" s="410" t="s">
        <v>1698</v>
      </c>
    </row>
    <row r="101" spans="2:43" ht="15.75" thickBot="1" x14ac:dyDescent="0.3">
      <c r="B101" s="184" t="s">
        <v>1581</v>
      </c>
      <c r="C101" s="38" t="s">
        <v>1332</v>
      </c>
      <c r="D101" s="38" t="s">
        <v>355</v>
      </c>
      <c r="E101" s="13">
        <v>1</v>
      </c>
      <c r="F101" s="38" t="s">
        <v>356</v>
      </c>
      <c r="G101" s="38" t="s">
        <v>340</v>
      </c>
      <c r="H101" s="38" t="s">
        <v>1074</v>
      </c>
      <c r="I101" s="38">
        <v>540123</v>
      </c>
      <c r="J101" s="38">
        <v>5485228</v>
      </c>
      <c r="K101" s="38" t="s">
        <v>317</v>
      </c>
      <c r="L101" s="72">
        <v>6.0584241757869179</v>
      </c>
      <c r="M101" s="81">
        <v>3050</v>
      </c>
      <c r="N101" s="141">
        <v>503.43124078198781</v>
      </c>
      <c r="O101" s="105">
        <v>806</v>
      </c>
      <c r="P101" s="63">
        <v>2.19</v>
      </c>
      <c r="Q101" s="26">
        <v>26.674937965260547</v>
      </c>
      <c r="R101" s="139">
        <f t="shared" si="10"/>
        <v>0.81969999999999998</v>
      </c>
      <c r="S101" s="26">
        <v>36.4</v>
      </c>
      <c r="T101" s="139">
        <f t="shared" si="11"/>
        <v>0.85460000000000003</v>
      </c>
      <c r="U101" s="26">
        <v>27.344262295081968</v>
      </c>
      <c r="V101" s="139">
        <f t="shared" si="12"/>
        <v>9.5399999999999999E-2</v>
      </c>
      <c r="W101" s="26">
        <v>39.670828603859249</v>
      </c>
      <c r="X101" s="139">
        <f t="shared" si="13"/>
        <v>0.96809999999999996</v>
      </c>
      <c r="Y101" s="26">
        <v>15.893536121673005</v>
      </c>
      <c r="Z101" s="139">
        <f t="shared" si="14"/>
        <v>0.6996</v>
      </c>
      <c r="AA101" s="26">
        <v>49.210307564422301</v>
      </c>
      <c r="AB101" s="139">
        <f t="shared" si="15"/>
        <v>3.6000000000000476E-3</v>
      </c>
      <c r="AC101" s="43">
        <v>55100</v>
      </c>
      <c r="AD101" s="139">
        <f t="shared" si="16"/>
        <v>0.91520000000000001</v>
      </c>
      <c r="AE101" s="26">
        <v>4.3137254901960782</v>
      </c>
      <c r="AF101" s="139">
        <f t="shared" si="17"/>
        <v>0.30740000000000001</v>
      </c>
      <c r="AG101" s="139">
        <f t="shared" si="18"/>
        <v>4.6635999999999997</v>
      </c>
      <c r="AH101" s="114">
        <f t="shared" si="19"/>
        <v>0.65600000000000003</v>
      </c>
      <c r="AI101" s="239" t="s">
        <v>1377</v>
      </c>
      <c r="AJ101" s="232">
        <v>98</v>
      </c>
    </row>
    <row r="102" spans="2:43" ht="15.75" thickBot="1" x14ac:dyDescent="0.3">
      <c r="B102" s="184" t="s">
        <v>1604</v>
      </c>
      <c r="C102" s="38" t="s">
        <v>1332</v>
      </c>
      <c r="D102" s="38" t="s">
        <v>511</v>
      </c>
      <c r="E102" s="13">
        <v>2</v>
      </c>
      <c r="F102" s="38" t="s">
        <v>512</v>
      </c>
      <c r="G102" s="38" t="s">
        <v>340</v>
      </c>
      <c r="H102" s="38" t="s">
        <v>733</v>
      </c>
      <c r="I102" s="38">
        <v>540221</v>
      </c>
      <c r="J102" s="38">
        <v>5443180</v>
      </c>
      <c r="K102" s="38" t="s">
        <v>209</v>
      </c>
      <c r="L102" s="72">
        <v>1.6485103589403929</v>
      </c>
      <c r="M102" s="81">
        <v>3052</v>
      </c>
      <c r="N102" s="141">
        <v>1851.3684087261199</v>
      </c>
      <c r="O102" s="105">
        <v>1524</v>
      </c>
      <c r="P102" s="63">
        <v>2</v>
      </c>
      <c r="Q102" s="26">
        <v>20.144356955380577</v>
      </c>
      <c r="R102" s="139">
        <f t="shared" si="10"/>
        <v>0.63600000000000001</v>
      </c>
      <c r="S102" s="26">
        <v>25.7</v>
      </c>
      <c r="T102" s="139">
        <f t="shared" si="11"/>
        <v>0.59209999999999996</v>
      </c>
      <c r="U102" s="26">
        <v>36.336828309305375</v>
      </c>
      <c r="V102" s="139">
        <f t="shared" si="12"/>
        <v>0.3674</v>
      </c>
      <c r="W102" s="26">
        <v>34.993446920052421</v>
      </c>
      <c r="X102" s="139">
        <f t="shared" si="13"/>
        <v>0.91159999999999997</v>
      </c>
      <c r="Y102" s="26">
        <v>12.400318979266348</v>
      </c>
      <c r="Z102" s="139">
        <f t="shared" si="14"/>
        <v>0.50880000000000003</v>
      </c>
      <c r="AA102" s="26">
        <v>-5.6902985074626899</v>
      </c>
      <c r="AB102" s="139">
        <f t="shared" si="15"/>
        <v>0.41700000000000004</v>
      </c>
      <c r="AC102" s="43">
        <v>76100</v>
      </c>
      <c r="AD102" s="139">
        <f t="shared" si="16"/>
        <v>0.75980000000000003</v>
      </c>
      <c r="AE102" s="26">
        <v>7.7404667046101316</v>
      </c>
      <c r="AF102" s="139">
        <f t="shared" si="17"/>
        <v>0.45929999999999999</v>
      </c>
      <c r="AG102" s="139">
        <f t="shared" si="18"/>
        <v>4.6520000000000001</v>
      </c>
      <c r="AH102" s="114">
        <f t="shared" si="19"/>
        <v>0.65239999999999998</v>
      </c>
      <c r="AI102" s="239" t="s">
        <v>1377</v>
      </c>
      <c r="AJ102" s="232">
        <v>99</v>
      </c>
    </row>
    <row r="103" spans="2:43" ht="15.75" thickBot="1" x14ac:dyDescent="0.3">
      <c r="B103" s="184" t="s">
        <v>1444</v>
      </c>
      <c r="C103" s="38" t="s">
        <v>1332</v>
      </c>
      <c r="D103" s="38" t="s">
        <v>420</v>
      </c>
      <c r="E103" s="13">
        <v>3</v>
      </c>
      <c r="F103" s="38" t="s">
        <v>421</v>
      </c>
      <c r="G103" s="38" t="s">
        <v>340</v>
      </c>
      <c r="H103" s="38" t="s">
        <v>647</v>
      </c>
      <c r="I103" s="38">
        <v>540078</v>
      </c>
      <c r="J103" s="38">
        <v>5431324</v>
      </c>
      <c r="K103" s="38" t="s">
        <v>186</v>
      </c>
      <c r="L103" s="72">
        <v>0.46903565755312443</v>
      </c>
      <c r="M103" s="81">
        <v>771</v>
      </c>
      <c r="N103" s="141">
        <v>1643.7982647676934</v>
      </c>
      <c r="O103" s="105">
        <v>293</v>
      </c>
      <c r="P103" s="63">
        <v>2.34</v>
      </c>
      <c r="Q103" s="26">
        <v>8.8737201365187719</v>
      </c>
      <c r="R103" s="139">
        <f t="shared" si="10"/>
        <v>0.13420000000000001</v>
      </c>
      <c r="S103" s="26">
        <v>22.4</v>
      </c>
      <c r="T103" s="139">
        <f t="shared" si="11"/>
        <v>0.42899999999999999</v>
      </c>
      <c r="U103" s="26">
        <v>50.06485084306096</v>
      </c>
      <c r="V103" s="139">
        <f t="shared" si="12"/>
        <v>0.94340000000000002</v>
      </c>
      <c r="W103" s="26">
        <v>15.866084425036389</v>
      </c>
      <c r="X103" s="139">
        <f t="shared" si="13"/>
        <v>0.29320000000000002</v>
      </c>
      <c r="Y103" s="26">
        <v>14.572864321608039</v>
      </c>
      <c r="Z103" s="139">
        <f t="shared" si="14"/>
        <v>0.64659999999999995</v>
      </c>
      <c r="AA103" s="26">
        <v>-22.3204419889503</v>
      </c>
      <c r="AB103" s="139">
        <f t="shared" si="15"/>
        <v>0.85160000000000002</v>
      </c>
      <c r="AC103" s="43">
        <v>95200</v>
      </c>
      <c r="AD103" s="139">
        <f t="shared" si="16"/>
        <v>0.54420000000000002</v>
      </c>
      <c r="AE103" s="26">
        <v>21.1864406779661</v>
      </c>
      <c r="AF103" s="139">
        <f t="shared" si="17"/>
        <v>0.80559999999999998</v>
      </c>
      <c r="AG103" s="139">
        <f t="shared" si="18"/>
        <v>4.6478000000000002</v>
      </c>
      <c r="AH103" s="114">
        <f t="shared" si="19"/>
        <v>0.64890000000000003</v>
      </c>
      <c r="AI103" s="239" t="s">
        <v>1377</v>
      </c>
      <c r="AJ103" s="232">
        <v>100</v>
      </c>
    </row>
    <row r="104" spans="2:43" ht="15.75" thickBot="1" x14ac:dyDescent="0.3">
      <c r="B104" s="202" t="s">
        <v>1445</v>
      </c>
      <c r="C104" s="38" t="s">
        <v>1332</v>
      </c>
      <c r="D104" s="38" t="s">
        <v>420</v>
      </c>
      <c r="E104" s="13">
        <v>3</v>
      </c>
      <c r="F104" s="38" t="s">
        <v>421</v>
      </c>
      <c r="G104" s="38" t="s">
        <v>340</v>
      </c>
      <c r="H104" s="38" t="s">
        <v>680</v>
      </c>
      <c r="I104" s="38">
        <v>540279</v>
      </c>
      <c r="J104" s="38">
        <v>5434756</v>
      </c>
      <c r="K104" s="38" t="s">
        <v>195</v>
      </c>
      <c r="L104" s="72">
        <v>0.97106410981637903</v>
      </c>
      <c r="M104" s="81">
        <v>389</v>
      </c>
      <c r="N104" s="141">
        <v>400.59147080778939</v>
      </c>
      <c r="O104" s="105">
        <v>101</v>
      </c>
      <c r="P104" s="63">
        <v>3.85</v>
      </c>
      <c r="Q104" s="26">
        <v>13.861386138613863</v>
      </c>
      <c r="R104" s="139">
        <f t="shared" si="10"/>
        <v>0.3392</v>
      </c>
      <c r="S104" s="26">
        <v>7.4</v>
      </c>
      <c r="T104" s="139">
        <f t="shared" si="11"/>
        <v>3.1899999999999998E-2</v>
      </c>
      <c r="U104" s="26">
        <v>42.930591259640103</v>
      </c>
      <c r="V104" s="139">
        <f t="shared" si="12"/>
        <v>0.81620000000000004</v>
      </c>
      <c r="W104" s="26">
        <v>11.568123393316196</v>
      </c>
      <c r="X104" s="139">
        <f t="shared" si="13"/>
        <v>8.8300000000000003E-2</v>
      </c>
      <c r="Y104" s="26">
        <v>22.325581395348838</v>
      </c>
      <c r="Z104" s="139">
        <f t="shared" si="14"/>
        <v>0.89749999999999996</v>
      </c>
      <c r="AA104" s="26">
        <v>-36.103151862464202</v>
      </c>
      <c r="AB104" s="139">
        <f t="shared" si="15"/>
        <v>0.9788</v>
      </c>
      <c r="AC104" s="146">
        <v>17800</v>
      </c>
      <c r="AD104" s="139">
        <f t="shared" si="16"/>
        <v>0.99650000000000005</v>
      </c>
      <c r="AE104" s="26">
        <v>7.2992700729926998</v>
      </c>
      <c r="AF104" s="139">
        <f t="shared" si="17"/>
        <v>0.44159999999999999</v>
      </c>
      <c r="AG104" s="139">
        <f t="shared" si="18"/>
        <v>4.59</v>
      </c>
      <c r="AH104" s="114">
        <f t="shared" si="19"/>
        <v>0.64529999999999998</v>
      </c>
      <c r="AI104" s="239" t="s">
        <v>1377</v>
      </c>
      <c r="AJ104" s="232">
        <v>101</v>
      </c>
    </row>
    <row r="105" spans="2:43" ht="15.75" thickBot="1" x14ac:dyDescent="0.3">
      <c r="B105" s="186" t="s">
        <v>1484</v>
      </c>
      <c r="C105" s="48" t="s">
        <v>1332</v>
      </c>
      <c r="D105" s="48" t="s">
        <v>904</v>
      </c>
      <c r="E105" s="49">
        <v>1</v>
      </c>
      <c r="F105" s="48" t="s">
        <v>353</v>
      </c>
      <c r="G105" s="48" t="s">
        <v>340</v>
      </c>
      <c r="H105" s="48" t="s">
        <v>1052</v>
      </c>
      <c r="I105" s="48">
        <v>540290</v>
      </c>
      <c r="J105" s="48">
        <v>5481940</v>
      </c>
      <c r="K105" s="48" t="s">
        <v>310</v>
      </c>
      <c r="L105" s="75">
        <v>0.44741054301460881</v>
      </c>
      <c r="M105" s="84">
        <v>435</v>
      </c>
      <c r="N105" s="143">
        <v>972.26139792999118</v>
      </c>
      <c r="O105" s="107">
        <v>242</v>
      </c>
      <c r="P105" s="66">
        <v>1.8</v>
      </c>
      <c r="Q105" s="50">
        <v>16.942148760330578</v>
      </c>
      <c r="R105" s="136">
        <f t="shared" si="10"/>
        <v>0.48049999999999998</v>
      </c>
      <c r="S105" s="50">
        <v>47.7</v>
      </c>
      <c r="T105" s="136">
        <f t="shared" si="11"/>
        <v>0.96089999999999998</v>
      </c>
      <c r="U105" s="50">
        <v>45.517241379310349</v>
      </c>
      <c r="V105" s="136">
        <f t="shared" si="12"/>
        <v>0.86919999999999997</v>
      </c>
      <c r="W105" s="50">
        <v>31.724137931034484</v>
      </c>
      <c r="X105" s="136">
        <f t="shared" si="13"/>
        <v>0.86209999999999998</v>
      </c>
      <c r="Y105" s="50">
        <v>5.75</v>
      </c>
      <c r="Z105" s="136">
        <f t="shared" si="14"/>
        <v>0.13070000000000001</v>
      </c>
      <c r="AA105" s="50">
        <v>-25.840707964601801</v>
      </c>
      <c r="AB105" s="136">
        <f t="shared" si="15"/>
        <v>0.89049999999999996</v>
      </c>
      <c r="AC105" s="51">
        <v>142200</v>
      </c>
      <c r="AD105" s="136">
        <f t="shared" si="16"/>
        <v>0.15200000000000002</v>
      </c>
      <c r="AE105" s="50">
        <v>2.4767801857585141</v>
      </c>
      <c r="AF105" s="136">
        <f t="shared" si="17"/>
        <v>0.2084</v>
      </c>
      <c r="AG105" s="139">
        <f t="shared" si="18"/>
        <v>4.5542999999999996</v>
      </c>
      <c r="AH105" s="114">
        <f t="shared" si="19"/>
        <v>0.64180000000000004</v>
      </c>
      <c r="AI105" s="239" t="s">
        <v>1377</v>
      </c>
      <c r="AJ105" s="232">
        <v>102</v>
      </c>
    </row>
    <row r="106" spans="2:43" ht="15.75" thickBot="1" x14ac:dyDescent="0.3">
      <c r="B106" s="184" t="s">
        <v>1527</v>
      </c>
      <c r="C106" s="38" t="s">
        <v>1332</v>
      </c>
      <c r="D106" s="38" t="s">
        <v>630</v>
      </c>
      <c r="E106" s="13">
        <v>5</v>
      </c>
      <c r="F106" s="38" t="s">
        <v>631</v>
      </c>
      <c r="G106" s="38" t="s">
        <v>340</v>
      </c>
      <c r="H106" s="38" t="s">
        <v>805</v>
      </c>
      <c r="I106" s="38">
        <v>540195</v>
      </c>
      <c r="J106" s="38">
        <v>5453572</v>
      </c>
      <c r="K106" s="38" t="s">
        <v>233</v>
      </c>
      <c r="L106" s="72">
        <v>0.37720735616695195</v>
      </c>
      <c r="M106" s="81">
        <v>686</v>
      </c>
      <c r="N106" s="141">
        <v>1818.6283718612754</v>
      </c>
      <c r="O106" s="105">
        <v>254</v>
      </c>
      <c r="P106" s="63">
        <v>2.66</v>
      </c>
      <c r="Q106" s="26">
        <v>18.897637795275589</v>
      </c>
      <c r="R106" s="139">
        <f t="shared" si="10"/>
        <v>0.58299999999999996</v>
      </c>
      <c r="S106" s="26">
        <v>27.4</v>
      </c>
      <c r="T106" s="139">
        <f t="shared" si="11"/>
        <v>0.68430000000000002</v>
      </c>
      <c r="U106" s="26">
        <v>41.690962099125365</v>
      </c>
      <c r="V106" s="139">
        <f t="shared" si="12"/>
        <v>0.78790000000000004</v>
      </c>
      <c r="W106" s="26">
        <v>19.822485207100591</v>
      </c>
      <c r="X106" s="139">
        <f t="shared" si="13"/>
        <v>0.48759999999999998</v>
      </c>
      <c r="Y106" s="26">
        <v>6.6820276497695854</v>
      </c>
      <c r="Z106" s="139">
        <f t="shared" si="14"/>
        <v>0.1837</v>
      </c>
      <c r="AA106" s="26">
        <v>-12.024539877300599</v>
      </c>
      <c r="AB106" s="139">
        <f t="shared" si="15"/>
        <v>0.64319999999999999</v>
      </c>
      <c r="AC106" s="43">
        <v>96500</v>
      </c>
      <c r="AD106" s="139">
        <f t="shared" si="16"/>
        <v>0.51950000000000007</v>
      </c>
      <c r="AE106" s="26">
        <v>13.095238095238097</v>
      </c>
      <c r="AF106" s="139">
        <f t="shared" si="17"/>
        <v>0.63249999999999995</v>
      </c>
      <c r="AG106" s="139">
        <f t="shared" si="18"/>
        <v>4.5217000000000001</v>
      </c>
      <c r="AH106" s="114">
        <f t="shared" si="19"/>
        <v>0.63819999999999999</v>
      </c>
      <c r="AI106" s="239" t="s">
        <v>1377</v>
      </c>
      <c r="AJ106" s="232">
        <v>103</v>
      </c>
    </row>
    <row r="107" spans="2:43" ht="15.75" thickBot="1" x14ac:dyDescent="0.3">
      <c r="B107" s="184" t="s">
        <v>1520</v>
      </c>
      <c r="C107" s="38" t="s">
        <v>1332</v>
      </c>
      <c r="D107" s="38" t="s">
        <v>375</v>
      </c>
      <c r="E107" s="13">
        <v>5</v>
      </c>
      <c r="F107" s="38" t="s">
        <v>376</v>
      </c>
      <c r="G107" s="38" t="s">
        <v>340</v>
      </c>
      <c r="H107" s="38" t="s">
        <v>935</v>
      </c>
      <c r="I107" s="38">
        <v>540263</v>
      </c>
      <c r="J107" s="38">
        <v>5465956</v>
      </c>
      <c r="K107" s="38" t="s">
        <v>273</v>
      </c>
      <c r="L107" s="72">
        <v>0.24277334757315333</v>
      </c>
      <c r="M107" s="81">
        <v>339</v>
      </c>
      <c r="N107" s="141">
        <v>1396.3641535974261</v>
      </c>
      <c r="O107" s="105">
        <v>72</v>
      </c>
      <c r="P107" s="63">
        <v>4.71</v>
      </c>
      <c r="Q107" s="26">
        <v>11.111111111111111</v>
      </c>
      <c r="R107" s="139">
        <f t="shared" si="10"/>
        <v>0.21199999999999999</v>
      </c>
      <c r="S107" s="26">
        <v>12.5</v>
      </c>
      <c r="T107" s="139">
        <f t="shared" si="11"/>
        <v>9.5699999999999993E-2</v>
      </c>
      <c r="U107" s="26">
        <v>31.268436578171094</v>
      </c>
      <c r="V107" s="139">
        <f t="shared" si="12"/>
        <v>0.16600000000000001</v>
      </c>
      <c r="W107" s="26">
        <v>61.06194690265486</v>
      </c>
      <c r="X107" s="139">
        <f t="shared" si="13"/>
        <v>1</v>
      </c>
      <c r="Y107" s="26">
        <v>53.928571428571423</v>
      </c>
      <c r="Z107" s="139">
        <f t="shared" si="14"/>
        <v>0.99639999999999995</v>
      </c>
      <c r="AA107" s="26">
        <v>-12.3376623376623</v>
      </c>
      <c r="AB107" s="139">
        <f t="shared" si="15"/>
        <v>0.6502</v>
      </c>
      <c r="AC107" s="43">
        <v>101300</v>
      </c>
      <c r="AD107" s="139">
        <f t="shared" si="16"/>
        <v>0.46650000000000003</v>
      </c>
      <c r="AE107" s="26">
        <v>30.588235294117649</v>
      </c>
      <c r="AF107" s="139">
        <f t="shared" si="17"/>
        <v>0.93279999999999996</v>
      </c>
      <c r="AG107" s="139">
        <f t="shared" si="18"/>
        <v>4.5195999999999996</v>
      </c>
      <c r="AH107" s="114">
        <f t="shared" si="19"/>
        <v>0.63470000000000004</v>
      </c>
      <c r="AI107" s="239" t="s">
        <v>1377</v>
      </c>
      <c r="AJ107" s="232">
        <v>104</v>
      </c>
    </row>
    <row r="108" spans="2:43" ht="15.75" thickBot="1" x14ac:dyDescent="0.3">
      <c r="B108" s="184" t="s">
        <v>1487</v>
      </c>
      <c r="C108" s="38" t="s">
        <v>1332</v>
      </c>
      <c r="D108" s="38" t="s">
        <v>438</v>
      </c>
      <c r="E108" s="13">
        <v>10</v>
      </c>
      <c r="F108" s="38" t="s">
        <v>439</v>
      </c>
      <c r="G108" s="38" t="s">
        <v>340</v>
      </c>
      <c r="H108" s="38" t="s">
        <v>1046</v>
      </c>
      <c r="I108" s="38">
        <v>540150</v>
      </c>
      <c r="J108" s="38">
        <v>5480932</v>
      </c>
      <c r="K108" s="38" t="s">
        <v>308</v>
      </c>
      <c r="L108" s="72">
        <v>0.67414469078027839</v>
      </c>
      <c r="M108" s="81">
        <v>940</v>
      </c>
      <c r="N108" s="141">
        <v>1394.3594199518377</v>
      </c>
      <c r="O108" s="105">
        <v>402</v>
      </c>
      <c r="P108" s="63">
        <v>2.34</v>
      </c>
      <c r="Q108" s="26">
        <v>23.134328358208954</v>
      </c>
      <c r="R108" s="139">
        <f t="shared" si="10"/>
        <v>0.70669999999999999</v>
      </c>
      <c r="S108" s="26">
        <v>22.3</v>
      </c>
      <c r="T108" s="139">
        <f t="shared" si="11"/>
        <v>0.4219</v>
      </c>
      <c r="U108" s="26">
        <v>31.170212765957444</v>
      </c>
      <c r="V108" s="139">
        <f t="shared" si="12"/>
        <v>0.15540000000000001</v>
      </c>
      <c r="W108" s="26">
        <v>13.617021276595745</v>
      </c>
      <c r="X108" s="139">
        <f t="shared" si="13"/>
        <v>0.13070000000000001</v>
      </c>
      <c r="Y108" s="26">
        <v>16.876574307304786</v>
      </c>
      <c r="Z108" s="139">
        <f t="shared" si="14"/>
        <v>0.74909999999999999</v>
      </c>
      <c r="AA108" s="26">
        <v>-17.5092478421702</v>
      </c>
      <c r="AB108" s="139">
        <f t="shared" si="15"/>
        <v>0.75270000000000004</v>
      </c>
      <c r="AC108" s="43">
        <v>74400</v>
      </c>
      <c r="AD108" s="139">
        <f t="shared" si="16"/>
        <v>0.79159999999999997</v>
      </c>
      <c r="AE108" s="26">
        <v>21.138211382113823</v>
      </c>
      <c r="AF108" s="139">
        <f t="shared" si="17"/>
        <v>0.79849999999999999</v>
      </c>
      <c r="AG108" s="139">
        <f t="shared" si="18"/>
        <v>4.5065999999999997</v>
      </c>
      <c r="AH108" s="114">
        <f t="shared" si="19"/>
        <v>0.63119999999999998</v>
      </c>
      <c r="AI108" s="239" t="s">
        <v>1377</v>
      </c>
      <c r="AJ108" s="232">
        <v>105</v>
      </c>
    </row>
    <row r="109" spans="2:43" ht="15.75" thickBot="1" x14ac:dyDescent="0.3">
      <c r="B109" s="184" t="s">
        <v>1440</v>
      </c>
      <c r="C109" s="38" t="s">
        <v>1332</v>
      </c>
      <c r="D109" s="38" t="s">
        <v>420</v>
      </c>
      <c r="E109" s="13">
        <v>3</v>
      </c>
      <c r="F109" s="38" t="s">
        <v>421</v>
      </c>
      <c r="G109" s="38" t="s">
        <v>340</v>
      </c>
      <c r="H109" s="38" t="s">
        <v>508</v>
      </c>
      <c r="I109" s="38">
        <v>540072</v>
      </c>
      <c r="J109" s="38">
        <v>5413924</v>
      </c>
      <c r="K109" s="38" t="s">
        <v>148</v>
      </c>
      <c r="L109" s="72">
        <v>0.71615410414429803</v>
      </c>
      <c r="M109" s="81">
        <v>518</v>
      </c>
      <c r="N109" s="141">
        <v>723.30801010899199</v>
      </c>
      <c r="O109" s="105">
        <v>198</v>
      </c>
      <c r="P109" s="63">
        <v>2.62</v>
      </c>
      <c r="Q109" s="26">
        <v>10.1010101010101</v>
      </c>
      <c r="R109" s="139">
        <f t="shared" si="10"/>
        <v>0.1802</v>
      </c>
      <c r="S109" s="26">
        <v>17.5</v>
      </c>
      <c r="T109" s="139">
        <f t="shared" si="11"/>
        <v>0.24110000000000001</v>
      </c>
      <c r="U109" s="26">
        <v>23.166023166023166</v>
      </c>
      <c r="V109" s="139">
        <f t="shared" si="12"/>
        <v>4.9399999999999999E-2</v>
      </c>
      <c r="W109" s="26">
        <v>26.44787644787645</v>
      </c>
      <c r="X109" s="139">
        <f t="shared" si="13"/>
        <v>0.75609999999999999</v>
      </c>
      <c r="Y109" s="26">
        <v>17.759562841530055</v>
      </c>
      <c r="Z109" s="139">
        <f t="shared" si="14"/>
        <v>0.77029999999999998</v>
      </c>
      <c r="AA109" s="26">
        <v>-27.983951855566701</v>
      </c>
      <c r="AB109" s="139">
        <f t="shared" si="15"/>
        <v>0.9294</v>
      </c>
      <c r="AC109" s="43">
        <v>84000</v>
      </c>
      <c r="AD109" s="139">
        <f t="shared" si="16"/>
        <v>0.6361</v>
      </c>
      <c r="AE109" s="26">
        <v>29.411764705882355</v>
      </c>
      <c r="AF109" s="139">
        <f t="shared" si="17"/>
        <v>0.92220000000000002</v>
      </c>
      <c r="AG109" s="139">
        <f t="shared" si="18"/>
        <v>4.4848000000000008</v>
      </c>
      <c r="AH109" s="114">
        <f t="shared" si="19"/>
        <v>0.62760000000000005</v>
      </c>
      <c r="AI109" s="239" t="s">
        <v>1377</v>
      </c>
      <c r="AJ109" s="232">
        <v>106</v>
      </c>
    </row>
    <row r="110" spans="2:43" ht="15.75" thickBot="1" x14ac:dyDescent="0.3">
      <c r="B110" s="185" t="s">
        <v>1632</v>
      </c>
      <c r="C110" s="37" t="s">
        <v>1331</v>
      </c>
      <c r="D110" s="37" t="s">
        <v>653</v>
      </c>
      <c r="E110" s="12">
        <v>7</v>
      </c>
      <c r="F110" s="37" t="s">
        <v>654</v>
      </c>
      <c r="G110" s="37" t="s">
        <v>340</v>
      </c>
      <c r="H110" s="37" t="s">
        <v>1157</v>
      </c>
      <c r="I110" s="37">
        <v>540035</v>
      </c>
      <c r="J110" s="37" t="s">
        <v>1302</v>
      </c>
      <c r="K110" s="37" t="s">
        <v>1302</v>
      </c>
      <c r="L110" s="71">
        <v>337.97915340146409</v>
      </c>
      <c r="M110" s="80">
        <v>6137</v>
      </c>
      <c r="N110" s="140">
        <v>18.157924647826565</v>
      </c>
      <c r="O110" s="104">
        <v>1666</v>
      </c>
      <c r="P110" s="62">
        <v>2.8775510204081631</v>
      </c>
      <c r="Q110" s="32">
        <v>10.204081632653061</v>
      </c>
      <c r="R110" s="129">
        <f t="shared" si="10"/>
        <v>0.1837</v>
      </c>
      <c r="S110" s="32">
        <v>32.573289902280131</v>
      </c>
      <c r="T110" s="129">
        <f t="shared" si="11"/>
        <v>0.79779999999999995</v>
      </c>
      <c r="U110" s="32">
        <v>30.161316604204007</v>
      </c>
      <c r="V110" s="129">
        <f t="shared" si="12"/>
        <v>0.14480000000000001</v>
      </c>
      <c r="W110" s="32">
        <v>16.646848989298455</v>
      </c>
      <c r="X110" s="129">
        <f t="shared" si="13"/>
        <v>0.32150000000000001</v>
      </c>
      <c r="Y110" s="32">
        <v>16.757000903342366</v>
      </c>
      <c r="Z110" s="129">
        <f t="shared" si="14"/>
        <v>0.74550000000000005</v>
      </c>
      <c r="AA110" s="32">
        <v>-12.834071745033601</v>
      </c>
      <c r="AB110" s="129">
        <f t="shared" si="15"/>
        <v>0.6714</v>
      </c>
      <c r="AC110" s="42">
        <v>82000</v>
      </c>
      <c r="AD110" s="129">
        <f t="shared" si="16"/>
        <v>0.6714</v>
      </c>
      <c r="AE110" s="32">
        <v>29.656862745098039</v>
      </c>
      <c r="AF110" s="129">
        <f t="shared" si="17"/>
        <v>0.92930000000000001</v>
      </c>
      <c r="AG110" s="139">
        <f t="shared" si="18"/>
        <v>4.4653999999999998</v>
      </c>
      <c r="AH110" s="114">
        <f t="shared" si="19"/>
        <v>0.62409999999999999</v>
      </c>
      <c r="AI110" s="239" t="s">
        <v>1377</v>
      </c>
      <c r="AJ110" s="232">
        <v>107</v>
      </c>
    </row>
    <row r="111" spans="2:43" ht="15.75" thickBot="1" x14ac:dyDescent="0.3">
      <c r="B111" s="184" t="s">
        <v>1443</v>
      </c>
      <c r="C111" s="38" t="s">
        <v>1332</v>
      </c>
      <c r="D111" s="38" t="s">
        <v>420</v>
      </c>
      <c r="E111" s="13">
        <v>3</v>
      </c>
      <c r="F111" s="38" t="s">
        <v>421</v>
      </c>
      <c r="G111" s="38" t="s">
        <v>340</v>
      </c>
      <c r="H111" s="38" t="s">
        <v>578</v>
      </c>
      <c r="I111" s="38">
        <v>540077</v>
      </c>
      <c r="J111" s="38">
        <v>5423092</v>
      </c>
      <c r="K111" s="38" t="s">
        <v>166</v>
      </c>
      <c r="L111" s="72">
        <v>0.4812420009062735</v>
      </c>
      <c r="M111" s="81">
        <v>897</v>
      </c>
      <c r="N111" s="141">
        <v>1863.9270851479553</v>
      </c>
      <c r="O111" s="105">
        <v>320</v>
      </c>
      <c r="P111" s="63">
        <v>2.74</v>
      </c>
      <c r="Q111" s="26">
        <v>18.75</v>
      </c>
      <c r="R111" s="139">
        <f t="shared" si="10"/>
        <v>0.56530000000000002</v>
      </c>
      <c r="S111" s="26">
        <v>20.6</v>
      </c>
      <c r="T111" s="139">
        <f t="shared" si="11"/>
        <v>0.34039999999999998</v>
      </c>
      <c r="U111" s="26">
        <v>29.31995540691193</v>
      </c>
      <c r="V111" s="139">
        <f t="shared" si="12"/>
        <v>0.1201</v>
      </c>
      <c r="W111" s="26">
        <v>25.740318906605925</v>
      </c>
      <c r="X111" s="139">
        <f t="shared" si="13"/>
        <v>0.72430000000000005</v>
      </c>
      <c r="Y111" s="26">
        <v>19.373219373219371</v>
      </c>
      <c r="Z111" s="139">
        <f t="shared" si="14"/>
        <v>0.84089999999999998</v>
      </c>
      <c r="AA111" s="26">
        <v>-14.285714285714301</v>
      </c>
      <c r="AB111" s="139">
        <f t="shared" si="15"/>
        <v>0.70320000000000005</v>
      </c>
      <c r="AC111" s="43">
        <v>89600</v>
      </c>
      <c r="AD111" s="139">
        <f t="shared" si="16"/>
        <v>0.59719999999999995</v>
      </c>
      <c r="AE111" s="26">
        <v>9.6256684491978604</v>
      </c>
      <c r="AF111" s="139">
        <f t="shared" si="17"/>
        <v>0.56530000000000002</v>
      </c>
      <c r="AG111" s="139">
        <f t="shared" si="18"/>
        <v>4.4566999999999997</v>
      </c>
      <c r="AH111" s="114">
        <f t="shared" si="19"/>
        <v>0.62050000000000005</v>
      </c>
      <c r="AI111" s="239" t="s">
        <v>1377</v>
      </c>
      <c r="AJ111" s="232">
        <v>108</v>
      </c>
    </row>
    <row r="112" spans="2:43" ht="15.75" thickBot="1" x14ac:dyDescent="0.3">
      <c r="B112" s="184" t="s">
        <v>1601</v>
      </c>
      <c r="C112" s="38" t="s">
        <v>1332</v>
      </c>
      <c r="D112" s="38" t="s">
        <v>630</v>
      </c>
      <c r="E112" s="13">
        <v>5</v>
      </c>
      <c r="F112" s="38" t="s">
        <v>631</v>
      </c>
      <c r="G112" s="38" t="s">
        <v>340</v>
      </c>
      <c r="H112" s="38" t="s">
        <v>1004</v>
      </c>
      <c r="I112" s="38">
        <v>540197</v>
      </c>
      <c r="J112" s="38">
        <v>5474380</v>
      </c>
      <c r="K112" s="38" t="s">
        <v>294</v>
      </c>
      <c r="L112" s="72">
        <v>0.52491916426529261</v>
      </c>
      <c r="M112" s="81">
        <v>1385</v>
      </c>
      <c r="N112" s="141">
        <v>2638.5014956322398</v>
      </c>
      <c r="O112" s="105">
        <v>558</v>
      </c>
      <c r="P112" s="63">
        <v>2.48</v>
      </c>
      <c r="Q112" s="26">
        <v>29.928315412186379</v>
      </c>
      <c r="R112" s="139">
        <f t="shared" si="10"/>
        <v>0.86919999999999997</v>
      </c>
      <c r="S112" s="26">
        <v>32.299999999999997</v>
      </c>
      <c r="T112" s="139">
        <f t="shared" si="11"/>
        <v>0.79069999999999996</v>
      </c>
      <c r="U112" s="26">
        <v>36.678700361010833</v>
      </c>
      <c r="V112" s="139">
        <f t="shared" si="12"/>
        <v>0.39219999999999999</v>
      </c>
      <c r="W112" s="26">
        <v>29.097472924187727</v>
      </c>
      <c r="X112" s="139">
        <f t="shared" si="13"/>
        <v>0.80559999999999998</v>
      </c>
      <c r="Y112" s="26">
        <v>10.046948356807512</v>
      </c>
      <c r="Z112" s="139">
        <f t="shared" si="14"/>
        <v>0.34620000000000001</v>
      </c>
      <c r="AA112" s="26">
        <v>1.1461318051575899</v>
      </c>
      <c r="AB112" s="139">
        <f t="shared" si="15"/>
        <v>0.15549999999999997</v>
      </c>
      <c r="AC112" s="43">
        <v>71000</v>
      </c>
      <c r="AD112" s="139">
        <f t="shared" si="16"/>
        <v>0.81630000000000003</v>
      </c>
      <c r="AE112" s="26">
        <v>2.745664739884393</v>
      </c>
      <c r="AF112" s="139">
        <f t="shared" si="17"/>
        <v>0.23319999999999999</v>
      </c>
      <c r="AG112" s="139">
        <f t="shared" si="18"/>
        <v>4.4089</v>
      </c>
      <c r="AH112" s="114">
        <f t="shared" si="19"/>
        <v>0.61699999999999999</v>
      </c>
      <c r="AI112" s="239" t="s">
        <v>1377</v>
      </c>
      <c r="AJ112" s="232">
        <v>109</v>
      </c>
    </row>
    <row r="113" spans="2:36" ht="15.75" thickBot="1" x14ac:dyDescent="0.3">
      <c r="B113" s="185" t="s">
        <v>1669</v>
      </c>
      <c r="C113" s="37" t="s">
        <v>1331</v>
      </c>
      <c r="D113" s="37" t="s">
        <v>630</v>
      </c>
      <c r="E113" s="12">
        <v>5</v>
      </c>
      <c r="F113" s="37" t="s">
        <v>631</v>
      </c>
      <c r="G113" s="37" t="s">
        <v>340</v>
      </c>
      <c r="H113" s="37" t="s">
        <v>1277</v>
      </c>
      <c r="I113" s="37">
        <v>540277</v>
      </c>
      <c r="J113" s="37" t="s">
        <v>1302</v>
      </c>
      <c r="K113" s="37" t="s">
        <v>1302</v>
      </c>
      <c r="L113" s="71">
        <v>259.18749926599878</v>
      </c>
      <c r="M113" s="80">
        <v>5278</v>
      </c>
      <c r="N113" s="140">
        <v>20.363636421304786</v>
      </c>
      <c r="O113" s="104">
        <v>1688</v>
      </c>
      <c r="P113" s="62">
        <v>3.0888625592417061</v>
      </c>
      <c r="Q113" s="32">
        <v>11.452849999236985</v>
      </c>
      <c r="R113" s="129">
        <f t="shared" si="10"/>
        <v>0.23669999999999999</v>
      </c>
      <c r="S113" s="32">
        <v>30.695494707530891</v>
      </c>
      <c r="T113" s="129">
        <f t="shared" si="11"/>
        <v>0.76590000000000003</v>
      </c>
      <c r="U113" s="32">
        <v>38.349880672911745</v>
      </c>
      <c r="V113" s="129">
        <f t="shared" si="12"/>
        <v>0.55120000000000002</v>
      </c>
      <c r="W113" s="32">
        <v>19.961028016694854</v>
      </c>
      <c r="X113" s="129">
        <f t="shared" si="13"/>
        <v>0.49819999999999998</v>
      </c>
      <c r="Y113" s="32">
        <v>9.9737216239908353</v>
      </c>
      <c r="Z113" s="129">
        <f t="shared" si="14"/>
        <v>0.3427</v>
      </c>
      <c r="AA113" s="32">
        <v>-12.758679664785401</v>
      </c>
      <c r="AB113" s="129">
        <f t="shared" si="15"/>
        <v>0.66789999999999994</v>
      </c>
      <c r="AC113" s="42">
        <v>96000</v>
      </c>
      <c r="AD113" s="129">
        <f t="shared" si="16"/>
        <v>0.52659999999999996</v>
      </c>
      <c r="AE113" s="32">
        <v>21.391369047619047</v>
      </c>
      <c r="AF113" s="129">
        <f t="shared" si="17"/>
        <v>0.81269999999999998</v>
      </c>
      <c r="AG113" s="139">
        <f t="shared" si="18"/>
        <v>4.4018999999999995</v>
      </c>
      <c r="AH113" s="114">
        <f t="shared" si="19"/>
        <v>0.61339999999999995</v>
      </c>
      <c r="AI113" s="239" t="s">
        <v>1377</v>
      </c>
      <c r="AJ113" s="232">
        <v>110</v>
      </c>
    </row>
    <row r="114" spans="2:36" ht="15.75" thickBot="1" x14ac:dyDescent="0.3">
      <c r="B114" s="185" t="s">
        <v>1655</v>
      </c>
      <c r="C114" s="37" t="s">
        <v>1331</v>
      </c>
      <c r="D114" s="37" t="s">
        <v>960</v>
      </c>
      <c r="E114" s="12">
        <v>4</v>
      </c>
      <c r="F114" s="37" t="s">
        <v>961</v>
      </c>
      <c r="G114" s="37" t="s">
        <v>340</v>
      </c>
      <c r="H114" s="37" t="s">
        <v>1217</v>
      </c>
      <c r="I114" s="37">
        <v>540146</v>
      </c>
      <c r="J114" s="37" t="s">
        <v>1302</v>
      </c>
      <c r="K114" s="37" t="s">
        <v>1302</v>
      </c>
      <c r="L114" s="71">
        <v>647.69418678560328</v>
      </c>
      <c r="M114" s="80">
        <v>18699</v>
      </c>
      <c r="N114" s="140">
        <v>28.870106265427477</v>
      </c>
      <c r="O114" s="104">
        <v>7149</v>
      </c>
      <c r="P114" s="62">
        <v>2.6142117778710308</v>
      </c>
      <c r="Q114" s="32">
        <v>16.645684711148412</v>
      </c>
      <c r="R114" s="129">
        <f t="shared" si="10"/>
        <v>0.46989999999999998</v>
      </c>
      <c r="S114" s="32">
        <v>26.135236962125717</v>
      </c>
      <c r="T114" s="129">
        <f t="shared" si="11"/>
        <v>0.62409999999999999</v>
      </c>
      <c r="U114" s="32">
        <v>37.167762981977646</v>
      </c>
      <c r="V114" s="129">
        <f t="shared" si="12"/>
        <v>0.41339999999999999</v>
      </c>
      <c r="W114" s="32">
        <v>22.301888811600406</v>
      </c>
      <c r="X114" s="129">
        <f t="shared" si="13"/>
        <v>0.62190000000000001</v>
      </c>
      <c r="Y114" s="32">
        <v>11.63402513884829</v>
      </c>
      <c r="Z114" s="129">
        <f t="shared" si="14"/>
        <v>0.44869999999999999</v>
      </c>
      <c r="AA114" s="32">
        <v>-5.3226589034449301</v>
      </c>
      <c r="AB114" s="129">
        <f t="shared" si="15"/>
        <v>0.38870000000000005</v>
      </c>
      <c r="AC114" s="42">
        <v>93700</v>
      </c>
      <c r="AD114" s="129">
        <f t="shared" si="16"/>
        <v>0.55130000000000001</v>
      </c>
      <c r="AE114" s="32">
        <v>25.586684585960924</v>
      </c>
      <c r="AF114" s="129">
        <f t="shared" si="17"/>
        <v>0.87629999999999997</v>
      </c>
      <c r="AG114" s="139">
        <f t="shared" si="18"/>
        <v>4.3942999999999994</v>
      </c>
      <c r="AH114" s="114">
        <f t="shared" si="19"/>
        <v>0.6099</v>
      </c>
      <c r="AI114" s="239" t="s">
        <v>1377</v>
      </c>
      <c r="AJ114" s="232">
        <v>111</v>
      </c>
    </row>
    <row r="115" spans="2:36" ht="15.75" thickBot="1" x14ac:dyDescent="0.3">
      <c r="B115" s="228" t="s">
        <v>1492</v>
      </c>
      <c r="C115" s="38" t="s">
        <v>1332</v>
      </c>
      <c r="D115" s="38" t="s">
        <v>573</v>
      </c>
      <c r="E115" s="13">
        <v>4</v>
      </c>
      <c r="F115" s="38" t="s">
        <v>574</v>
      </c>
      <c r="G115" s="38" t="s">
        <v>340</v>
      </c>
      <c r="H115" s="38" t="s">
        <v>784</v>
      </c>
      <c r="I115" s="38">
        <v>540159</v>
      </c>
      <c r="J115" s="38">
        <v>5451676</v>
      </c>
      <c r="K115" s="38" t="s">
        <v>226</v>
      </c>
      <c r="L115" s="72">
        <v>2.4454411820101085</v>
      </c>
      <c r="M115" s="81">
        <v>1329</v>
      </c>
      <c r="N115" s="141">
        <v>543.46021886635037</v>
      </c>
      <c r="O115" s="105">
        <v>354</v>
      </c>
      <c r="P115" s="63">
        <v>3.58</v>
      </c>
      <c r="Q115" s="26">
        <v>25.70621468926554</v>
      </c>
      <c r="R115" s="139">
        <f t="shared" si="10"/>
        <v>0.78790000000000004</v>
      </c>
      <c r="S115" s="26">
        <v>16.3</v>
      </c>
      <c r="T115" s="139">
        <f t="shared" si="11"/>
        <v>0.2092</v>
      </c>
      <c r="U115" s="26">
        <v>37.622272385252067</v>
      </c>
      <c r="V115" s="139">
        <f t="shared" si="12"/>
        <v>0.46279999999999999</v>
      </c>
      <c r="W115" s="26">
        <v>27.646129541864141</v>
      </c>
      <c r="X115" s="139">
        <f t="shared" si="13"/>
        <v>0.77729999999999999</v>
      </c>
      <c r="Y115" s="26">
        <v>16.062176165803109</v>
      </c>
      <c r="Z115" s="139">
        <f t="shared" si="14"/>
        <v>0.7137</v>
      </c>
      <c r="AA115" s="26">
        <v>-5.3130929791271404</v>
      </c>
      <c r="AB115" s="139">
        <f t="shared" si="15"/>
        <v>0.38170000000000004</v>
      </c>
      <c r="AC115" s="43">
        <v>79700</v>
      </c>
      <c r="AD115" s="139">
        <f t="shared" si="16"/>
        <v>0.71379999999999999</v>
      </c>
      <c r="AE115" s="26">
        <v>4.8832271762208075</v>
      </c>
      <c r="AF115" s="139">
        <f t="shared" si="17"/>
        <v>0.34620000000000001</v>
      </c>
      <c r="AG115" s="139">
        <f t="shared" si="18"/>
        <v>4.3925999999999998</v>
      </c>
      <c r="AH115" s="114">
        <f t="shared" si="19"/>
        <v>0.60629999999999995</v>
      </c>
      <c r="AI115" s="239" t="s">
        <v>1377</v>
      </c>
      <c r="AJ115" s="232">
        <v>112</v>
      </c>
    </row>
    <row r="116" spans="2:36" ht="15.75" thickBot="1" x14ac:dyDescent="0.3">
      <c r="B116" s="189" t="s">
        <v>1512</v>
      </c>
      <c r="C116" s="190" t="s">
        <v>1332</v>
      </c>
      <c r="D116" s="190" t="s">
        <v>443</v>
      </c>
      <c r="E116" s="191">
        <v>7</v>
      </c>
      <c r="F116" s="190" t="s">
        <v>444</v>
      </c>
      <c r="G116" s="190" t="s">
        <v>340</v>
      </c>
      <c r="H116" s="190" t="s">
        <v>719</v>
      </c>
      <c r="I116" s="190">
        <v>540264</v>
      </c>
      <c r="J116" s="190">
        <v>5439628</v>
      </c>
      <c r="K116" s="190" t="s">
        <v>205</v>
      </c>
      <c r="L116" s="192">
        <v>0.30283136977312825</v>
      </c>
      <c r="M116" s="193">
        <v>186</v>
      </c>
      <c r="N116" s="194">
        <v>614.20321197023065</v>
      </c>
      <c r="O116" s="195">
        <v>52</v>
      </c>
      <c r="P116" s="196">
        <v>3.58</v>
      </c>
      <c r="Q116" s="197">
        <v>11.538461538461538</v>
      </c>
      <c r="R116" s="198">
        <f t="shared" si="10"/>
        <v>0.24379999999999999</v>
      </c>
      <c r="S116" s="197">
        <v>22.6</v>
      </c>
      <c r="T116" s="198">
        <f t="shared" si="11"/>
        <v>0.44679999999999997</v>
      </c>
      <c r="U116" s="197">
        <v>29.56989247311828</v>
      </c>
      <c r="V116" s="198">
        <f t="shared" si="12"/>
        <v>0.13070000000000001</v>
      </c>
      <c r="W116" s="197">
        <v>16.129032258064516</v>
      </c>
      <c r="X116" s="198">
        <f t="shared" si="13"/>
        <v>0.29680000000000001</v>
      </c>
      <c r="Y116" s="197">
        <v>13.605442176870749</v>
      </c>
      <c r="Z116" s="198">
        <f t="shared" si="14"/>
        <v>0.59009999999999996</v>
      </c>
      <c r="AA116" s="197">
        <v>-26.2443438914027</v>
      </c>
      <c r="AB116" s="198">
        <f t="shared" si="15"/>
        <v>0.90459999999999996</v>
      </c>
      <c r="AC116" s="199">
        <v>75000</v>
      </c>
      <c r="AD116" s="198">
        <f t="shared" si="16"/>
        <v>0.78100000000000003</v>
      </c>
      <c r="AE116" s="197">
        <v>43.548387096774192</v>
      </c>
      <c r="AF116" s="198">
        <f t="shared" si="17"/>
        <v>0.99639999999999995</v>
      </c>
      <c r="AG116" s="198">
        <f t="shared" si="18"/>
        <v>4.3902000000000001</v>
      </c>
      <c r="AH116" s="203">
        <f t="shared" si="19"/>
        <v>0.6028</v>
      </c>
      <c r="AI116" s="240" t="s">
        <v>1377</v>
      </c>
      <c r="AJ116" s="232">
        <v>113</v>
      </c>
    </row>
    <row r="117" spans="2:36" ht="15.75" thickBot="1" x14ac:dyDescent="0.3">
      <c r="B117" s="173" t="s">
        <v>1418</v>
      </c>
      <c r="C117" s="174" t="s">
        <v>1332</v>
      </c>
      <c r="D117" s="174" t="s">
        <v>365</v>
      </c>
      <c r="E117" s="175">
        <v>4</v>
      </c>
      <c r="F117" s="174" t="s">
        <v>366</v>
      </c>
      <c r="G117" s="174" t="s">
        <v>340</v>
      </c>
      <c r="H117" s="174" t="s">
        <v>641</v>
      </c>
      <c r="I117" s="174">
        <v>540294</v>
      </c>
      <c r="J117" s="174">
        <v>5430364</v>
      </c>
      <c r="K117" s="174" t="s">
        <v>184</v>
      </c>
      <c r="L117" s="176">
        <v>1.627237878215593</v>
      </c>
      <c r="M117" s="177">
        <v>623</v>
      </c>
      <c r="N117" s="178">
        <v>382.85736113958541</v>
      </c>
      <c r="O117" s="179">
        <v>236</v>
      </c>
      <c r="P117" s="180">
        <v>2.64</v>
      </c>
      <c r="Q117" s="181">
        <v>37.288135593220339</v>
      </c>
      <c r="R117" s="182">
        <f t="shared" si="10"/>
        <v>0.93279999999999996</v>
      </c>
      <c r="S117" s="181">
        <v>26.1</v>
      </c>
      <c r="T117" s="182">
        <f t="shared" si="11"/>
        <v>0.61339999999999995</v>
      </c>
      <c r="U117" s="181">
        <v>32.102728731942214</v>
      </c>
      <c r="V117" s="182">
        <f t="shared" si="12"/>
        <v>0.1837</v>
      </c>
      <c r="W117" s="181">
        <v>15.248796147672552</v>
      </c>
      <c r="X117" s="182">
        <f t="shared" si="13"/>
        <v>0.2402</v>
      </c>
      <c r="Y117" s="181">
        <v>18.333333333333332</v>
      </c>
      <c r="Z117" s="182">
        <f t="shared" si="14"/>
        <v>0.80559999999999998</v>
      </c>
      <c r="AA117" s="181">
        <v>-9.9348534201954397</v>
      </c>
      <c r="AB117" s="182">
        <f t="shared" si="15"/>
        <v>0.57250000000000001</v>
      </c>
      <c r="AC117" s="183">
        <v>67100</v>
      </c>
      <c r="AD117" s="182">
        <f t="shared" si="16"/>
        <v>0.84460000000000002</v>
      </c>
      <c r="AE117" s="181">
        <v>2.3880597014925375</v>
      </c>
      <c r="AF117" s="182">
        <f t="shared" si="17"/>
        <v>0.1943</v>
      </c>
      <c r="AG117" s="182">
        <f t="shared" si="18"/>
        <v>4.3871000000000002</v>
      </c>
      <c r="AH117" s="204">
        <f t="shared" si="19"/>
        <v>0.59919999999999995</v>
      </c>
      <c r="AI117" s="241" t="s">
        <v>1379</v>
      </c>
      <c r="AJ117" s="232">
        <v>114</v>
      </c>
    </row>
    <row r="118" spans="2:36" ht="15.75" thickBot="1" x14ac:dyDescent="0.3">
      <c r="B118" s="184" t="s">
        <v>1583</v>
      </c>
      <c r="C118" s="38" t="s">
        <v>1332</v>
      </c>
      <c r="D118" s="38" t="s">
        <v>370</v>
      </c>
      <c r="E118" s="13">
        <v>1</v>
      </c>
      <c r="F118" s="38" t="s">
        <v>371</v>
      </c>
      <c r="G118" s="38" t="s">
        <v>340</v>
      </c>
      <c r="H118" s="38" t="s">
        <v>932</v>
      </c>
      <c r="I118" s="38">
        <v>540128</v>
      </c>
      <c r="J118" s="38">
        <v>5465692</v>
      </c>
      <c r="K118" s="38" t="s">
        <v>272</v>
      </c>
      <c r="L118" s="72">
        <v>3.0503165213432779</v>
      </c>
      <c r="M118" s="81">
        <v>5885</v>
      </c>
      <c r="N118" s="141">
        <v>1929.3079779826926</v>
      </c>
      <c r="O118" s="105">
        <v>2600</v>
      </c>
      <c r="P118" s="63">
        <v>2.2599999999999998</v>
      </c>
      <c r="Q118" s="26">
        <v>17.26923076923077</v>
      </c>
      <c r="R118" s="139">
        <f t="shared" si="10"/>
        <v>0.49109999999999998</v>
      </c>
      <c r="S118" s="26">
        <v>27.2</v>
      </c>
      <c r="T118" s="139">
        <f t="shared" si="11"/>
        <v>0.67369999999999997</v>
      </c>
      <c r="U118" s="26">
        <v>40.424808836023793</v>
      </c>
      <c r="V118" s="139">
        <f t="shared" si="12"/>
        <v>0.6855</v>
      </c>
      <c r="W118" s="26">
        <v>21.705822267620022</v>
      </c>
      <c r="X118" s="139">
        <f t="shared" si="13"/>
        <v>0.59360000000000002</v>
      </c>
      <c r="Y118" s="26">
        <v>12.438162544169613</v>
      </c>
      <c r="Z118" s="139">
        <f t="shared" si="14"/>
        <v>0.51590000000000003</v>
      </c>
      <c r="AA118" s="26">
        <v>-8.7064676616915406</v>
      </c>
      <c r="AB118" s="139">
        <f t="shared" si="15"/>
        <v>0.54420000000000002</v>
      </c>
      <c r="AC118" s="43">
        <v>102300</v>
      </c>
      <c r="AD118" s="139">
        <f t="shared" si="16"/>
        <v>0.45589999999999997</v>
      </c>
      <c r="AE118" s="26">
        <v>6.7754850631352017</v>
      </c>
      <c r="AF118" s="139">
        <f t="shared" si="17"/>
        <v>0.41689999999999999</v>
      </c>
      <c r="AG118" s="139">
        <f t="shared" si="18"/>
        <v>4.3768000000000002</v>
      </c>
      <c r="AH118" s="115">
        <f t="shared" si="19"/>
        <v>0.59570000000000001</v>
      </c>
      <c r="AI118" s="242" t="s">
        <v>1379</v>
      </c>
      <c r="AJ118" s="232">
        <v>115</v>
      </c>
    </row>
    <row r="119" spans="2:36" ht="15.75" thickBot="1" x14ac:dyDescent="0.3">
      <c r="B119" s="184" t="s">
        <v>1546</v>
      </c>
      <c r="C119" s="38" t="s">
        <v>1332</v>
      </c>
      <c r="D119" s="38" t="s">
        <v>365</v>
      </c>
      <c r="E119" s="13">
        <v>4</v>
      </c>
      <c r="F119" s="38" t="s">
        <v>366</v>
      </c>
      <c r="G119" s="38" t="s">
        <v>340</v>
      </c>
      <c r="H119" s="38" t="s">
        <v>873</v>
      </c>
      <c r="I119" s="38">
        <v>540031</v>
      </c>
      <c r="J119" s="38">
        <v>5460028</v>
      </c>
      <c r="K119" s="38" t="s">
        <v>253</v>
      </c>
      <c r="L119" s="72">
        <v>9.6222691491939898</v>
      </c>
      <c r="M119" s="81">
        <v>8228</v>
      </c>
      <c r="N119" s="141">
        <v>855.09975582934294</v>
      </c>
      <c r="O119" s="105">
        <v>3410</v>
      </c>
      <c r="P119" s="63">
        <v>2.37</v>
      </c>
      <c r="Q119" s="26">
        <v>20</v>
      </c>
      <c r="R119" s="139">
        <f t="shared" si="10"/>
        <v>0.62539999999999996</v>
      </c>
      <c r="S119" s="26">
        <v>25.3</v>
      </c>
      <c r="T119" s="139">
        <f t="shared" si="11"/>
        <v>0.55669999999999997</v>
      </c>
      <c r="U119" s="26">
        <v>40.301409820126402</v>
      </c>
      <c r="V119" s="139">
        <f t="shared" si="12"/>
        <v>0.67490000000000006</v>
      </c>
      <c r="W119" s="26">
        <v>28.515289205452536</v>
      </c>
      <c r="X119" s="139">
        <f t="shared" si="13"/>
        <v>0.79149999999999998</v>
      </c>
      <c r="Y119" s="26">
        <v>15.147361206305691</v>
      </c>
      <c r="Z119" s="139">
        <f t="shared" si="14"/>
        <v>0.65720000000000001</v>
      </c>
      <c r="AA119" s="26">
        <v>5.8085381630012902</v>
      </c>
      <c r="AB119" s="139">
        <f t="shared" si="15"/>
        <v>7.779999999999998E-2</v>
      </c>
      <c r="AC119" s="43">
        <v>103800</v>
      </c>
      <c r="AD119" s="139">
        <f t="shared" si="16"/>
        <v>0.43820000000000003</v>
      </c>
      <c r="AE119" s="26">
        <v>9.477124183006536</v>
      </c>
      <c r="AF119" s="139">
        <f t="shared" si="17"/>
        <v>0.54410000000000003</v>
      </c>
      <c r="AG119" s="139">
        <f t="shared" si="18"/>
        <v>4.3658000000000001</v>
      </c>
      <c r="AH119" s="115">
        <f t="shared" si="19"/>
        <v>0.59209999999999996</v>
      </c>
      <c r="AI119" s="242" t="s">
        <v>1379</v>
      </c>
      <c r="AJ119" s="232">
        <v>116</v>
      </c>
    </row>
    <row r="120" spans="2:36" ht="15.75" thickBot="1" x14ac:dyDescent="0.3">
      <c r="B120" s="184" t="s">
        <v>1582</v>
      </c>
      <c r="C120" s="38" t="s">
        <v>1332</v>
      </c>
      <c r="D120" s="38" t="s">
        <v>370</v>
      </c>
      <c r="E120" s="13">
        <v>1</v>
      </c>
      <c r="F120" s="38" t="s">
        <v>371</v>
      </c>
      <c r="G120" s="38" t="s">
        <v>340</v>
      </c>
      <c r="H120" s="38" t="s">
        <v>453</v>
      </c>
      <c r="I120" s="38">
        <v>540285</v>
      </c>
      <c r="J120" s="38">
        <v>5408524</v>
      </c>
      <c r="K120" s="38" t="s">
        <v>133</v>
      </c>
      <c r="L120" s="72">
        <v>9.0156785729920568</v>
      </c>
      <c r="M120" s="81">
        <v>9699</v>
      </c>
      <c r="N120" s="141">
        <v>1075.7925675228646</v>
      </c>
      <c r="O120" s="105">
        <v>4138</v>
      </c>
      <c r="P120" s="63">
        <v>2.29</v>
      </c>
      <c r="Q120" s="26">
        <v>21.12131464475592</v>
      </c>
      <c r="R120" s="139">
        <f t="shared" si="10"/>
        <v>0.65369999999999995</v>
      </c>
      <c r="S120" s="26">
        <v>21</v>
      </c>
      <c r="T120" s="139">
        <f t="shared" si="11"/>
        <v>0.36170000000000002</v>
      </c>
      <c r="U120" s="26">
        <v>38.137952366223324</v>
      </c>
      <c r="V120" s="139">
        <f t="shared" si="12"/>
        <v>0.52290000000000003</v>
      </c>
      <c r="W120" s="26">
        <v>26.233466302750369</v>
      </c>
      <c r="X120" s="139">
        <f t="shared" si="13"/>
        <v>0.74550000000000005</v>
      </c>
      <c r="Y120" s="26">
        <v>12.976560293702343</v>
      </c>
      <c r="Z120" s="139">
        <f t="shared" si="14"/>
        <v>0.54410000000000003</v>
      </c>
      <c r="AA120" s="26">
        <v>-7.5524073896812496</v>
      </c>
      <c r="AB120" s="139">
        <f t="shared" si="15"/>
        <v>0.50180000000000002</v>
      </c>
      <c r="AC120" s="43">
        <v>78100</v>
      </c>
      <c r="AD120" s="139">
        <f t="shared" si="16"/>
        <v>0.73499999999999999</v>
      </c>
      <c r="AE120" s="26">
        <v>3.6404311572096808</v>
      </c>
      <c r="AF120" s="139">
        <f t="shared" si="17"/>
        <v>0.27200000000000002</v>
      </c>
      <c r="AG120" s="139">
        <f t="shared" si="18"/>
        <v>4.3366999999999996</v>
      </c>
      <c r="AH120" s="115">
        <f t="shared" si="19"/>
        <v>0.58860000000000001</v>
      </c>
      <c r="AI120" s="242" t="s">
        <v>1379</v>
      </c>
      <c r="AJ120" s="232">
        <v>117</v>
      </c>
    </row>
    <row r="121" spans="2:36" ht="15.75" thickBot="1" x14ac:dyDescent="0.3">
      <c r="B121" s="184" t="s">
        <v>1500</v>
      </c>
      <c r="C121" s="38" t="s">
        <v>1332</v>
      </c>
      <c r="D121" s="38" t="s">
        <v>344</v>
      </c>
      <c r="E121" s="13">
        <v>6</v>
      </c>
      <c r="F121" s="38" t="s">
        <v>345</v>
      </c>
      <c r="G121" s="38" t="s">
        <v>340</v>
      </c>
      <c r="H121" s="38" t="s">
        <v>1037</v>
      </c>
      <c r="I121" s="38">
        <v>540257</v>
      </c>
      <c r="J121" s="38">
        <v>5479708</v>
      </c>
      <c r="K121" s="38" t="s">
        <v>305</v>
      </c>
      <c r="L121" s="72">
        <v>1.184742505933404</v>
      </c>
      <c r="M121" s="81">
        <v>2067</v>
      </c>
      <c r="N121" s="141">
        <v>1744.6829075922333</v>
      </c>
      <c r="O121" s="105">
        <v>678</v>
      </c>
      <c r="P121" s="63">
        <v>3.04</v>
      </c>
      <c r="Q121" s="26">
        <v>23.303834808259587</v>
      </c>
      <c r="R121" s="139">
        <f t="shared" si="10"/>
        <v>0.71730000000000005</v>
      </c>
      <c r="S121" s="26">
        <v>12.9</v>
      </c>
      <c r="T121" s="139">
        <f t="shared" si="11"/>
        <v>0.1028</v>
      </c>
      <c r="U121" s="26">
        <v>38.026124818577649</v>
      </c>
      <c r="V121" s="139">
        <f t="shared" si="12"/>
        <v>0.51229999999999998</v>
      </c>
      <c r="W121" s="26">
        <v>19.990295972828722</v>
      </c>
      <c r="X121" s="139">
        <f t="shared" si="13"/>
        <v>0.50529999999999997</v>
      </c>
      <c r="Y121" s="26">
        <v>15.546874999999998</v>
      </c>
      <c r="Z121" s="139">
        <f t="shared" si="14"/>
        <v>0.6855</v>
      </c>
      <c r="AA121" s="26">
        <v>-4.1976980365605998</v>
      </c>
      <c r="AB121" s="139">
        <f t="shared" si="15"/>
        <v>0.32869999999999999</v>
      </c>
      <c r="AC121" s="43">
        <v>66200</v>
      </c>
      <c r="AD121" s="139">
        <f t="shared" si="16"/>
        <v>0.85160000000000002</v>
      </c>
      <c r="AE121" s="26">
        <v>13.032258064516128</v>
      </c>
      <c r="AF121" s="139">
        <f t="shared" si="17"/>
        <v>0.62539999999999996</v>
      </c>
      <c r="AG121" s="139">
        <f t="shared" si="18"/>
        <v>4.3289</v>
      </c>
      <c r="AH121" s="115">
        <f t="shared" si="19"/>
        <v>0.58509999999999995</v>
      </c>
      <c r="AI121" s="242" t="s">
        <v>1379</v>
      </c>
      <c r="AJ121" s="232">
        <v>118</v>
      </c>
    </row>
    <row r="122" spans="2:36" ht="15.75" thickBot="1" x14ac:dyDescent="0.3">
      <c r="B122" s="185" t="s">
        <v>1653</v>
      </c>
      <c r="C122" s="37" t="s">
        <v>1331</v>
      </c>
      <c r="D122" s="37" t="s">
        <v>904</v>
      </c>
      <c r="E122" s="12">
        <v>1</v>
      </c>
      <c r="F122" s="37" t="s">
        <v>353</v>
      </c>
      <c r="G122" s="37" t="s">
        <v>340</v>
      </c>
      <c r="H122" s="37" t="s">
        <v>1280</v>
      </c>
      <c r="I122" s="37">
        <v>540278</v>
      </c>
      <c r="J122" s="37" t="s">
        <v>1302</v>
      </c>
      <c r="K122" s="37" t="s">
        <v>1302</v>
      </c>
      <c r="L122" s="71">
        <v>472.04209895633022</v>
      </c>
      <c r="M122" s="80">
        <v>11081</v>
      </c>
      <c r="N122" s="140">
        <v>23.47460115210006</v>
      </c>
      <c r="O122" s="104">
        <v>3894</v>
      </c>
      <c r="P122" s="62">
        <v>2.8315356959424758</v>
      </c>
      <c r="Q122" s="32">
        <v>12.723579227864207</v>
      </c>
      <c r="R122" s="129">
        <f t="shared" si="10"/>
        <v>0.28970000000000001</v>
      </c>
      <c r="S122" s="32">
        <v>31.147266957264684</v>
      </c>
      <c r="T122" s="129">
        <f t="shared" si="11"/>
        <v>0.77649999999999997</v>
      </c>
      <c r="U122" s="32">
        <v>40.70222796115447</v>
      </c>
      <c r="V122" s="129">
        <f t="shared" si="12"/>
        <v>0.7137</v>
      </c>
      <c r="W122" s="32">
        <v>21.69347643758028</v>
      </c>
      <c r="X122" s="129">
        <f t="shared" si="13"/>
        <v>0.58650000000000002</v>
      </c>
      <c r="Y122" s="32">
        <v>11.836949036707402</v>
      </c>
      <c r="Z122" s="129">
        <f t="shared" si="14"/>
        <v>0.46279999999999999</v>
      </c>
      <c r="AA122" s="32">
        <v>-5.9529806884970604</v>
      </c>
      <c r="AB122" s="129">
        <f t="shared" si="15"/>
        <v>0.43469999999999998</v>
      </c>
      <c r="AC122" s="42">
        <v>123300</v>
      </c>
      <c r="AD122" s="129">
        <f t="shared" si="16"/>
        <v>0.26149999999999995</v>
      </c>
      <c r="AE122" s="32">
        <v>21.128515485938056</v>
      </c>
      <c r="AF122" s="129">
        <f t="shared" si="17"/>
        <v>0.79500000000000004</v>
      </c>
      <c r="AG122" s="139">
        <f t="shared" si="18"/>
        <v>4.3203999999999994</v>
      </c>
      <c r="AH122" s="115">
        <f t="shared" si="19"/>
        <v>0.58150000000000002</v>
      </c>
      <c r="AI122" s="242" t="s">
        <v>1379</v>
      </c>
      <c r="AJ122" s="232">
        <v>119</v>
      </c>
    </row>
    <row r="123" spans="2:36" ht="15.75" thickBot="1" x14ac:dyDescent="0.3">
      <c r="B123" s="184" t="s">
        <v>1432</v>
      </c>
      <c r="C123" s="38" t="s">
        <v>1332</v>
      </c>
      <c r="D123" s="38" t="s">
        <v>360</v>
      </c>
      <c r="E123" s="13">
        <v>6</v>
      </c>
      <c r="F123" s="38" t="s">
        <v>361</v>
      </c>
      <c r="G123" s="38" t="s">
        <v>340</v>
      </c>
      <c r="H123" s="38" t="s">
        <v>763</v>
      </c>
      <c r="I123" s="38">
        <v>540057</v>
      </c>
      <c r="J123" s="38">
        <v>5448748</v>
      </c>
      <c r="K123" s="38" t="s">
        <v>219</v>
      </c>
      <c r="L123" s="72">
        <v>0.97024933903641974</v>
      </c>
      <c r="M123" s="81">
        <v>373</v>
      </c>
      <c r="N123" s="141">
        <v>384.43726266326155</v>
      </c>
      <c r="O123" s="105">
        <v>144</v>
      </c>
      <c r="P123" s="63">
        <v>2.59</v>
      </c>
      <c r="Q123" s="26">
        <v>25.694444444444443</v>
      </c>
      <c r="R123" s="139">
        <f t="shared" si="10"/>
        <v>0.78090000000000004</v>
      </c>
      <c r="S123" s="26">
        <v>20.2</v>
      </c>
      <c r="T123" s="139">
        <f t="shared" si="11"/>
        <v>0.32969999999999999</v>
      </c>
      <c r="U123" s="26">
        <v>33.512064343163537</v>
      </c>
      <c r="V123" s="139">
        <f t="shared" si="12"/>
        <v>0.23669999999999999</v>
      </c>
      <c r="W123" s="26">
        <v>15.549597855227882</v>
      </c>
      <c r="X123" s="139">
        <f t="shared" si="13"/>
        <v>0.26140000000000002</v>
      </c>
      <c r="Y123" s="26">
        <v>11.790393013100436</v>
      </c>
      <c r="Z123" s="139">
        <f t="shared" si="14"/>
        <v>0.45219999999999999</v>
      </c>
      <c r="AA123" s="26">
        <v>-27.620967741935502</v>
      </c>
      <c r="AB123" s="139">
        <f t="shared" si="15"/>
        <v>0.92230000000000001</v>
      </c>
      <c r="AC123" s="43">
        <v>96900</v>
      </c>
      <c r="AD123" s="139">
        <f t="shared" si="16"/>
        <v>0.50890000000000002</v>
      </c>
      <c r="AE123" s="26">
        <v>20.903954802259886</v>
      </c>
      <c r="AF123" s="139">
        <f t="shared" si="17"/>
        <v>0.78439999999999999</v>
      </c>
      <c r="AG123" s="139">
        <f t="shared" si="18"/>
        <v>4.2764999999999995</v>
      </c>
      <c r="AH123" s="115">
        <f t="shared" si="19"/>
        <v>0.57799999999999996</v>
      </c>
      <c r="AI123" s="242" t="s">
        <v>1379</v>
      </c>
      <c r="AJ123" s="232">
        <v>120</v>
      </c>
    </row>
    <row r="124" spans="2:36" ht="15.75" thickBot="1" x14ac:dyDescent="0.3">
      <c r="B124" s="184" t="s">
        <v>1493</v>
      </c>
      <c r="C124" s="38" t="s">
        <v>1332</v>
      </c>
      <c r="D124" s="38" t="s">
        <v>344</v>
      </c>
      <c r="E124" s="13">
        <v>6</v>
      </c>
      <c r="F124" s="38" t="s">
        <v>345</v>
      </c>
      <c r="G124" s="38" t="s">
        <v>340</v>
      </c>
      <c r="H124" s="38" t="s">
        <v>346</v>
      </c>
      <c r="I124" s="38">
        <v>540161</v>
      </c>
      <c r="J124" s="38">
        <v>5400748</v>
      </c>
      <c r="K124" s="38" t="s">
        <v>111</v>
      </c>
      <c r="L124" s="72">
        <v>0.27309986812686976</v>
      </c>
      <c r="M124" s="81">
        <v>318</v>
      </c>
      <c r="N124" s="141">
        <v>1164.4092037872083</v>
      </c>
      <c r="O124" s="105">
        <v>118</v>
      </c>
      <c r="P124" s="63">
        <v>2.69</v>
      </c>
      <c r="Q124" s="26">
        <v>19.491525423728813</v>
      </c>
      <c r="R124" s="139">
        <f t="shared" si="10"/>
        <v>0.61480000000000001</v>
      </c>
      <c r="S124" s="26">
        <v>7.8</v>
      </c>
      <c r="T124" s="139">
        <f t="shared" si="11"/>
        <v>3.9E-2</v>
      </c>
      <c r="U124" s="26">
        <v>22.012578616352201</v>
      </c>
      <c r="V124" s="139">
        <f t="shared" si="12"/>
        <v>3.1800000000000002E-2</v>
      </c>
      <c r="W124" s="26">
        <v>8.8050314465408803</v>
      </c>
      <c r="X124" s="139">
        <f t="shared" si="13"/>
        <v>4.24E-2</v>
      </c>
      <c r="Y124" s="26">
        <v>28.630705394190869</v>
      </c>
      <c r="Z124" s="139">
        <f t="shared" si="14"/>
        <v>0.95399999999999996</v>
      </c>
      <c r="AA124" s="26">
        <v>-16.7224080267559</v>
      </c>
      <c r="AB124" s="139">
        <f t="shared" si="15"/>
        <v>0.74209999999999998</v>
      </c>
      <c r="AC124" s="43">
        <v>33200</v>
      </c>
      <c r="AD124" s="139">
        <f t="shared" si="16"/>
        <v>0.98240000000000005</v>
      </c>
      <c r="AE124" s="26">
        <v>24.113475177304963</v>
      </c>
      <c r="AF124" s="139">
        <f t="shared" si="17"/>
        <v>0.85860000000000003</v>
      </c>
      <c r="AG124" s="139">
        <f t="shared" si="18"/>
        <v>4.2651000000000003</v>
      </c>
      <c r="AH124" s="115">
        <f t="shared" si="19"/>
        <v>0.57440000000000002</v>
      </c>
      <c r="AI124" s="242" t="s">
        <v>1379</v>
      </c>
      <c r="AJ124" s="232">
        <v>121</v>
      </c>
    </row>
    <row r="125" spans="2:36" ht="15.75" thickBot="1" x14ac:dyDescent="0.3">
      <c r="B125" s="186" t="s">
        <v>1501</v>
      </c>
      <c r="C125" s="48" t="s">
        <v>1332</v>
      </c>
      <c r="D125" s="48" t="s">
        <v>344</v>
      </c>
      <c r="E125" s="49">
        <v>6</v>
      </c>
      <c r="F125" s="48" t="s">
        <v>345</v>
      </c>
      <c r="G125" s="48" t="s">
        <v>340</v>
      </c>
      <c r="H125" s="48" t="s">
        <v>1049</v>
      </c>
      <c r="I125" s="48">
        <v>540137</v>
      </c>
      <c r="J125" s="48">
        <v>5481268</v>
      </c>
      <c r="K125" s="48" t="s">
        <v>309</v>
      </c>
      <c r="L125" s="75">
        <v>0.33465727543715046</v>
      </c>
      <c r="M125" s="84">
        <v>362</v>
      </c>
      <c r="N125" s="143">
        <v>1081.7036609382919</v>
      </c>
      <c r="O125" s="107">
        <v>141</v>
      </c>
      <c r="P125" s="66">
        <v>2.57</v>
      </c>
      <c r="Q125" s="50">
        <v>19.148936170212767</v>
      </c>
      <c r="R125" s="136">
        <f t="shared" si="10"/>
        <v>0.59709999999999996</v>
      </c>
      <c r="S125" s="50">
        <v>15.8</v>
      </c>
      <c r="T125" s="136">
        <f t="shared" si="11"/>
        <v>0.19139999999999999</v>
      </c>
      <c r="U125" s="50">
        <v>27.900552486187845</v>
      </c>
      <c r="V125" s="136">
        <f t="shared" si="12"/>
        <v>9.8900000000000002E-2</v>
      </c>
      <c r="W125" s="50">
        <v>29.834254143646412</v>
      </c>
      <c r="X125" s="136">
        <f t="shared" si="13"/>
        <v>0.82330000000000003</v>
      </c>
      <c r="Y125" s="50">
        <v>18.796992481203006</v>
      </c>
      <c r="Z125" s="136">
        <f t="shared" si="14"/>
        <v>0.81269999999999998</v>
      </c>
      <c r="AA125" s="50">
        <v>0.68027210884353695</v>
      </c>
      <c r="AB125" s="136">
        <f t="shared" si="15"/>
        <v>0.15910000000000002</v>
      </c>
      <c r="AC125" s="51">
        <v>58200</v>
      </c>
      <c r="AD125" s="136">
        <f t="shared" si="16"/>
        <v>0.90110000000000001</v>
      </c>
      <c r="AE125" s="50">
        <v>13.924050632911392</v>
      </c>
      <c r="AF125" s="136">
        <f t="shared" si="17"/>
        <v>0.64659999999999995</v>
      </c>
      <c r="AG125" s="139">
        <f t="shared" si="18"/>
        <v>4.2302</v>
      </c>
      <c r="AH125" s="115">
        <f t="shared" si="19"/>
        <v>0.57089999999999996</v>
      </c>
      <c r="AI125" s="242" t="s">
        <v>1379</v>
      </c>
      <c r="AJ125" s="232">
        <v>122</v>
      </c>
    </row>
    <row r="126" spans="2:36" ht="15.75" thickBot="1" x14ac:dyDescent="0.3">
      <c r="B126" s="185" t="s">
        <v>1647</v>
      </c>
      <c r="C126" s="37" t="s">
        <v>1331</v>
      </c>
      <c r="D126" s="37" t="s">
        <v>692</v>
      </c>
      <c r="E126" s="12">
        <v>2</v>
      </c>
      <c r="F126" s="37" t="s">
        <v>693</v>
      </c>
      <c r="G126" s="37" t="s">
        <v>340</v>
      </c>
      <c r="H126" s="37" t="s">
        <v>1196</v>
      </c>
      <c r="I126" s="37">
        <v>540112</v>
      </c>
      <c r="J126" s="37" t="s">
        <v>1302</v>
      </c>
      <c r="K126" s="37" t="s">
        <v>1302</v>
      </c>
      <c r="L126" s="71">
        <v>438.29951907757561</v>
      </c>
      <c r="M126" s="80">
        <v>18316</v>
      </c>
      <c r="N126" s="140">
        <v>41.788775033445134</v>
      </c>
      <c r="O126" s="104">
        <v>6944</v>
      </c>
      <c r="P126" s="62">
        <v>2.5427707373271891</v>
      </c>
      <c r="Q126" s="32">
        <v>15.192972350230416</v>
      </c>
      <c r="R126" s="129">
        <f t="shared" si="10"/>
        <v>0.40279999999999999</v>
      </c>
      <c r="S126" s="32">
        <v>27.105366235801021</v>
      </c>
      <c r="T126" s="129">
        <f t="shared" si="11"/>
        <v>0.67020000000000002</v>
      </c>
      <c r="U126" s="32">
        <v>35.433500764359032</v>
      </c>
      <c r="V126" s="129">
        <f t="shared" si="12"/>
        <v>0.32500000000000001</v>
      </c>
      <c r="W126" s="32">
        <v>18.754239204160072</v>
      </c>
      <c r="X126" s="129">
        <f t="shared" si="13"/>
        <v>0.42399999999999999</v>
      </c>
      <c r="Y126" s="32">
        <v>14.183338309943267</v>
      </c>
      <c r="Z126" s="129">
        <f t="shared" si="14"/>
        <v>0.62539999999999996</v>
      </c>
      <c r="AA126" s="32">
        <v>-6.4704686388126458</v>
      </c>
      <c r="AB126" s="129">
        <f t="shared" si="15"/>
        <v>0.45589999999999997</v>
      </c>
      <c r="AC126" s="42">
        <v>108700</v>
      </c>
      <c r="AD126" s="129">
        <f t="shared" si="16"/>
        <v>0.37460000000000004</v>
      </c>
      <c r="AE126" s="32">
        <v>31.579566854990581</v>
      </c>
      <c r="AF126" s="129">
        <f t="shared" si="17"/>
        <v>0.94689999999999996</v>
      </c>
      <c r="AG126" s="139">
        <f t="shared" si="18"/>
        <v>4.2248000000000001</v>
      </c>
      <c r="AH126" s="115">
        <f t="shared" si="19"/>
        <v>0.56730000000000003</v>
      </c>
      <c r="AI126" s="242" t="s">
        <v>1379</v>
      </c>
      <c r="AJ126" s="232">
        <v>123</v>
      </c>
    </row>
    <row r="127" spans="2:36" ht="15.75" thickBot="1" x14ac:dyDescent="0.3">
      <c r="B127" s="184" t="s">
        <v>1564</v>
      </c>
      <c r="C127" s="38" t="s">
        <v>1332</v>
      </c>
      <c r="D127" s="38" t="s">
        <v>420</v>
      </c>
      <c r="E127" s="13">
        <v>3</v>
      </c>
      <c r="F127" s="38" t="s">
        <v>421</v>
      </c>
      <c r="G127" s="38" t="s">
        <v>340</v>
      </c>
      <c r="H127" s="38" t="s">
        <v>787</v>
      </c>
      <c r="I127" s="38">
        <v>540079</v>
      </c>
      <c r="J127" s="38">
        <v>5451724</v>
      </c>
      <c r="K127" s="38" t="s">
        <v>227</v>
      </c>
      <c r="L127" s="72">
        <v>1.4072421862700168</v>
      </c>
      <c r="M127" s="81">
        <v>1557</v>
      </c>
      <c r="N127" s="141">
        <v>1106.4193606410604</v>
      </c>
      <c r="O127" s="105">
        <v>628</v>
      </c>
      <c r="P127" s="63">
        <v>2.36</v>
      </c>
      <c r="Q127" s="26">
        <v>14.64968152866242</v>
      </c>
      <c r="R127" s="139">
        <f t="shared" si="10"/>
        <v>0.378</v>
      </c>
      <c r="S127" s="26">
        <v>36.5</v>
      </c>
      <c r="T127" s="139">
        <f t="shared" si="11"/>
        <v>0.86170000000000002</v>
      </c>
      <c r="U127" s="26">
        <v>38.407193320488119</v>
      </c>
      <c r="V127" s="139">
        <f t="shared" si="12"/>
        <v>0.55830000000000002</v>
      </c>
      <c r="W127" s="26">
        <v>22.312925170068027</v>
      </c>
      <c r="X127" s="139">
        <f t="shared" si="13"/>
        <v>0.62539999999999996</v>
      </c>
      <c r="Y127" s="26">
        <v>11.941580756013746</v>
      </c>
      <c r="Z127" s="139">
        <f t="shared" si="14"/>
        <v>0.47699999999999998</v>
      </c>
      <c r="AA127" s="26">
        <v>6.65335994677312E-2</v>
      </c>
      <c r="AB127" s="139">
        <f t="shared" si="15"/>
        <v>0.16969999999999996</v>
      </c>
      <c r="AC127" s="43">
        <v>91500</v>
      </c>
      <c r="AD127" s="139">
        <f t="shared" si="16"/>
        <v>0.5796</v>
      </c>
      <c r="AE127" s="26">
        <v>9.6952908587257625</v>
      </c>
      <c r="AF127" s="139">
        <f t="shared" si="17"/>
        <v>0.56889999999999996</v>
      </c>
      <c r="AG127" s="139">
        <f t="shared" si="18"/>
        <v>4.2185999999999995</v>
      </c>
      <c r="AH127" s="115">
        <f t="shared" si="19"/>
        <v>0.56379999999999997</v>
      </c>
      <c r="AI127" s="242" t="s">
        <v>1379</v>
      </c>
      <c r="AJ127" s="232">
        <v>124</v>
      </c>
    </row>
    <row r="128" spans="2:36" ht="15.75" thickBot="1" x14ac:dyDescent="0.3">
      <c r="B128" s="184" t="s">
        <v>1575</v>
      </c>
      <c r="C128" s="38" t="s">
        <v>1332</v>
      </c>
      <c r="D128" s="38" t="s">
        <v>430</v>
      </c>
      <c r="E128" s="13">
        <v>10</v>
      </c>
      <c r="F128" s="38" t="s">
        <v>431</v>
      </c>
      <c r="G128" s="38" t="s">
        <v>340</v>
      </c>
      <c r="H128" s="38" t="s">
        <v>835</v>
      </c>
      <c r="I128" s="38">
        <v>540111</v>
      </c>
      <c r="J128" s="38">
        <v>5456020</v>
      </c>
      <c r="K128" s="38" t="s">
        <v>242</v>
      </c>
      <c r="L128" s="72">
        <v>3.3176638774467127</v>
      </c>
      <c r="M128" s="81">
        <v>8195</v>
      </c>
      <c r="N128" s="141">
        <v>2470.1115913848707</v>
      </c>
      <c r="O128" s="105">
        <v>3526</v>
      </c>
      <c r="P128" s="63">
        <v>2.2799999999999998</v>
      </c>
      <c r="Q128" s="26">
        <v>20.079410096426546</v>
      </c>
      <c r="R128" s="139">
        <f t="shared" si="10"/>
        <v>0.62890000000000001</v>
      </c>
      <c r="S128" s="26">
        <v>30.1</v>
      </c>
      <c r="T128" s="139">
        <f t="shared" si="11"/>
        <v>0.74819999999999998</v>
      </c>
      <c r="U128" s="26">
        <v>33.032336790726049</v>
      </c>
      <c r="V128" s="139">
        <f t="shared" si="12"/>
        <v>0.2261</v>
      </c>
      <c r="W128" s="26">
        <v>21.139318885448915</v>
      </c>
      <c r="X128" s="139">
        <f t="shared" si="13"/>
        <v>0.56530000000000002</v>
      </c>
      <c r="Y128" s="26">
        <v>8.6670742892081929</v>
      </c>
      <c r="Z128" s="139">
        <f t="shared" si="14"/>
        <v>0.27200000000000002</v>
      </c>
      <c r="AA128" s="26">
        <v>-13.146597982399699</v>
      </c>
      <c r="AB128" s="139">
        <f t="shared" si="15"/>
        <v>0.67849999999999999</v>
      </c>
      <c r="AC128" s="43">
        <v>83300</v>
      </c>
      <c r="AD128" s="139">
        <f t="shared" si="16"/>
        <v>0.64670000000000005</v>
      </c>
      <c r="AE128" s="26">
        <v>7.3429042127559425</v>
      </c>
      <c r="AF128" s="139">
        <f t="shared" si="17"/>
        <v>0.44519999999999998</v>
      </c>
      <c r="AG128" s="139">
        <f t="shared" si="18"/>
        <v>4.2108999999999996</v>
      </c>
      <c r="AH128" s="115">
        <f t="shared" si="19"/>
        <v>0.56020000000000003</v>
      </c>
      <c r="AI128" s="242" t="s">
        <v>1379</v>
      </c>
      <c r="AJ128" s="232">
        <v>125</v>
      </c>
    </row>
    <row r="129" spans="2:43" ht="15.75" thickBot="1" x14ac:dyDescent="0.3">
      <c r="B129" s="184" t="s">
        <v>1832</v>
      </c>
      <c r="C129" s="38" t="s">
        <v>1332</v>
      </c>
      <c r="D129" s="38" t="s">
        <v>601</v>
      </c>
      <c r="E129" s="13">
        <v>4</v>
      </c>
      <c r="F129" s="38" t="s">
        <v>350</v>
      </c>
      <c r="G129" s="38" t="s">
        <v>340</v>
      </c>
      <c r="H129" s="38" t="s">
        <v>602</v>
      </c>
      <c r="I129" s="38">
        <v>540243</v>
      </c>
      <c r="J129" s="38">
        <v>5426692</v>
      </c>
      <c r="K129" s="38" t="s">
        <v>173</v>
      </c>
      <c r="L129" s="72">
        <v>0.52707964902439042</v>
      </c>
      <c r="M129" s="81">
        <v>124</v>
      </c>
      <c r="N129" s="141">
        <v>235.2585614518043</v>
      </c>
      <c r="O129" s="105">
        <v>57</v>
      </c>
      <c r="P129" s="63">
        <v>2.1800000000000002</v>
      </c>
      <c r="Q129" s="26">
        <v>0.3785777951774198</v>
      </c>
      <c r="R129" s="139">
        <f t="shared" si="10"/>
        <v>1.41E-2</v>
      </c>
      <c r="S129" s="26">
        <v>35.4</v>
      </c>
      <c r="T129" s="139">
        <f t="shared" si="11"/>
        <v>0.84750000000000003</v>
      </c>
      <c r="U129" s="26">
        <v>33.87096774193548</v>
      </c>
      <c r="V129" s="139">
        <f t="shared" si="12"/>
        <v>0.26140000000000002</v>
      </c>
      <c r="W129" s="26">
        <v>34.677419354838712</v>
      </c>
      <c r="X129" s="139">
        <f t="shared" si="13"/>
        <v>0.90810000000000002</v>
      </c>
      <c r="Y129" s="26">
        <v>9.8039215686274517</v>
      </c>
      <c r="Z129" s="139">
        <f t="shared" si="14"/>
        <v>0.33560000000000001</v>
      </c>
      <c r="AA129" s="26">
        <v>-19.4312796208531</v>
      </c>
      <c r="AB129" s="139">
        <f t="shared" si="15"/>
        <v>0.81279999999999997</v>
      </c>
      <c r="AC129" s="43">
        <v>87500</v>
      </c>
      <c r="AD129" s="139">
        <f t="shared" si="16"/>
        <v>0.61840000000000006</v>
      </c>
      <c r="AE129" s="26">
        <v>6.1946902654867255</v>
      </c>
      <c r="AF129" s="139">
        <f t="shared" si="17"/>
        <v>0.3886</v>
      </c>
      <c r="AG129" s="139">
        <f t="shared" si="18"/>
        <v>4.1865000000000006</v>
      </c>
      <c r="AH129" s="115">
        <f t="shared" si="19"/>
        <v>0.55669999999999997</v>
      </c>
      <c r="AI129" s="242" t="s">
        <v>1379</v>
      </c>
      <c r="AJ129" s="232">
        <v>126</v>
      </c>
    </row>
    <row r="130" spans="2:43" ht="15.75" thickBot="1" x14ac:dyDescent="0.3">
      <c r="B130" s="184" t="s">
        <v>1529</v>
      </c>
      <c r="C130" s="38" t="s">
        <v>1332</v>
      </c>
      <c r="D130" s="38" t="s">
        <v>338</v>
      </c>
      <c r="E130" s="13">
        <v>4</v>
      </c>
      <c r="F130" s="38" t="s">
        <v>339</v>
      </c>
      <c r="G130" s="38" t="s">
        <v>340</v>
      </c>
      <c r="H130" s="38" t="s">
        <v>341</v>
      </c>
      <c r="I130" s="38">
        <v>540204</v>
      </c>
      <c r="J130" s="38">
        <v>5400364</v>
      </c>
      <c r="K130" s="38" t="s">
        <v>110</v>
      </c>
      <c r="L130" s="72">
        <v>0.47325912175072449</v>
      </c>
      <c r="M130" s="81">
        <v>1299</v>
      </c>
      <c r="N130" s="141">
        <v>2744.7965402011005</v>
      </c>
      <c r="O130" s="105">
        <v>436</v>
      </c>
      <c r="P130" s="63">
        <v>2.98</v>
      </c>
      <c r="Q130" s="26">
        <v>48.623853211009177</v>
      </c>
      <c r="R130" s="139">
        <f t="shared" si="10"/>
        <v>0.98580000000000001</v>
      </c>
      <c r="S130" s="26">
        <v>18.399999999999999</v>
      </c>
      <c r="T130" s="139">
        <f t="shared" si="11"/>
        <v>0.26950000000000002</v>
      </c>
      <c r="U130" s="26">
        <v>40.723633564280213</v>
      </c>
      <c r="V130" s="139">
        <f t="shared" si="12"/>
        <v>0.71730000000000005</v>
      </c>
      <c r="W130" s="26">
        <v>13.702848344880678</v>
      </c>
      <c r="X130" s="139">
        <f t="shared" si="13"/>
        <v>0.14480000000000001</v>
      </c>
      <c r="Y130" s="26">
        <v>20.495185694635488</v>
      </c>
      <c r="Z130" s="139">
        <f t="shared" si="14"/>
        <v>0.86919999999999997</v>
      </c>
      <c r="AA130" s="26">
        <v>-5.7989690721649501</v>
      </c>
      <c r="AB130" s="139">
        <f t="shared" si="15"/>
        <v>0.42410000000000003</v>
      </c>
      <c r="AC130" s="43">
        <v>91700</v>
      </c>
      <c r="AD130" s="139">
        <f t="shared" si="16"/>
        <v>0.57250000000000001</v>
      </c>
      <c r="AE130" s="26">
        <v>2.3255813953488373</v>
      </c>
      <c r="AF130" s="139">
        <f t="shared" si="17"/>
        <v>0.18720000000000001</v>
      </c>
      <c r="AG130" s="139">
        <f t="shared" si="18"/>
        <v>4.1703999999999999</v>
      </c>
      <c r="AH130" s="115">
        <f t="shared" si="19"/>
        <v>0.55310000000000004</v>
      </c>
      <c r="AI130" s="242" t="s">
        <v>1379</v>
      </c>
      <c r="AJ130" s="232">
        <v>127</v>
      </c>
    </row>
    <row r="131" spans="2:43" ht="15.75" thickBot="1" x14ac:dyDescent="0.3">
      <c r="B131" s="184" t="s">
        <v>1508</v>
      </c>
      <c r="C131" s="38" t="s">
        <v>1332</v>
      </c>
      <c r="D131" s="38" t="s">
        <v>405</v>
      </c>
      <c r="E131" s="13">
        <v>1</v>
      </c>
      <c r="F131" s="38" t="s">
        <v>406</v>
      </c>
      <c r="G131" s="38" t="s">
        <v>340</v>
      </c>
      <c r="H131" s="38" t="s">
        <v>769</v>
      </c>
      <c r="I131" s="38">
        <v>540286</v>
      </c>
      <c r="J131" s="38">
        <v>5449492</v>
      </c>
      <c r="K131" s="38" t="s">
        <v>221</v>
      </c>
      <c r="L131" s="72">
        <v>0.86354163325627753</v>
      </c>
      <c r="M131" s="81">
        <v>1546</v>
      </c>
      <c r="N131" s="141">
        <v>1790.3016374210945</v>
      </c>
      <c r="O131" s="105">
        <v>587</v>
      </c>
      <c r="P131" s="63">
        <v>2.63</v>
      </c>
      <c r="Q131" s="26">
        <v>19.250425894378196</v>
      </c>
      <c r="R131" s="139">
        <f t="shared" ref="R131:R194" si="20">_xlfn.PERCENTRANK.INC(Q$3:Q$286,Q131,4)</f>
        <v>0.60070000000000001</v>
      </c>
      <c r="S131" s="26">
        <v>21.1</v>
      </c>
      <c r="T131" s="139">
        <f t="shared" ref="T131:T194" si="21">_xlfn.PERCENTRANK.INC(S$3:S$286,S131,4)</f>
        <v>0.37230000000000002</v>
      </c>
      <c r="U131" s="26">
        <v>49.353169469598967</v>
      </c>
      <c r="V131" s="139">
        <f t="shared" ref="V131:V194" si="22">_xlfn.PERCENTRANK.INC(U$3:U$286,U131,4)</f>
        <v>0.92930000000000001</v>
      </c>
      <c r="W131" s="26">
        <v>22.877511341542451</v>
      </c>
      <c r="X131" s="139">
        <f t="shared" ref="X131:X194" si="23">_xlfn.PERCENTRANK.INC(W$3:W$286,W131,4)</f>
        <v>0.63949999999999996</v>
      </c>
      <c r="Y131" s="26">
        <v>14.714714714714713</v>
      </c>
      <c r="Z131" s="139">
        <f t="shared" ref="Z131:Z194" si="24">_xlfn.PERCENTRANK.INC(Y$3:Y$286,Y131,4)</f>
        <v>0.65010000000000001</v>
      </c>
      <c r="AA131" s="26">
        <v>-4.7585227272727302</v>
      </c>
      <c r="AB131" s="139">
        <f t="shared" ref="AB131:AB194" si="25">1-(_xlfn.PERCENTRANK.INC(AA$3:AA$286,AA131,4))</f>
        <v>0.3569</v>
      </c>
      <c r="AC131" s="43">
        <v>95300</v>
      </c>
      <c r="AD131" s="139">
        <f t="shared" ref="AD131:AD194" si="26">1-(_xlfn.PERCENTRANK.INC(AC$3:AC$286,AC131,4))</f>
        <v>0.54069999999999996</v>
      </c>
      <c r="AE131" s="26">
        <v>0.59171597633136097</v>
      </c>
      <c r="AF131" s="139">
        <f t="shared" ref="AF131:AF194" si="27">_xlfn.PERCENTRANK.INC(AE$3:AE$286,AE131,4)</f>
        <v>7.4200000000000002E-2</v>
      </c>
      <c r="AG131" s="139">
        <f t="shared" ref="AG131:AG194" si="28">AF131+AD131+AB131+Z131+X131+V131+T131+R131</f>
        <v>4.1637000000000004</v>
      </c>
      <c r="AH131" s="115">
        <f t="shared" si="19"/>
        <v>0.54959999999999998</v>
      </c>
      <c r="AI131" s="242" t="s">
        <v>1379</v>
      </c>
      <c r="AJ131" s="232">
        <v>128</v>
      </c>
    </row>
    <row r="132" spans="2:43" ht="15.75" thickBot="1" x14ac:dyDescent="0.3">
      <c r="B132" s="184" t="s">
        <v>1533</v>
      </c>
      <c r="C132" s="38" t="s">
        <v>1332</v>
      </c>
      <c r="D132" s="38" t="s">
        <v>707</v>
      </c>
      <c r="E132" s="13">
        <v>10</v>
      </c>
      <c r="F132" s="38" t="s">
        <v>708</v>
      </c>
      <c r="G132" s="38" t="s">
        <v>340</v>
      </c>
      <c r="H132" s="38" t="s">
        <v>914</v>
      </c>
      <c r="I132" s="38">
        <v>540210</v>
      </c>
      <c r="J132" s="38">
        <v>5463892</v>
      </c>
      <c r="K132" s="38" t="s">
        <v>266</v>
      </c>
      <c r="L132" s="72">
        <v>0.37841686548779269</v>
      </c>
      <c r="M132" s="81">
        <v>273</v>
      </c>
      <c r="N132" s="141">
        <v>721.42661941901918</v>
      </c>
      <c r="O132" s="105">
        <v>127</v>
      </c>
      <c r="P132" s="63">
        <v>2.15</v>
      </c>
      <c r="Q132" s="26">
        <v>12.598425196850393</v>
      </c>
      <c r="R132" s="139">
        <f t="shared" si="20"/>
        <v>0.27910000000000001</v>
      </c>
      <c r="S132" s="26">
        <v>26.1</v>
      </c>
      <c r="T132" s="139">
        <f t="shared" si="21"/>
        <v>0.61339999999999995</v>
      </c>
      <c r="U132" s="26">
        <v>29.304029304029307</v>
      </c>
      <c r="V132" s="139">
        <f t="shared" si="22"/>
        <v>0.1166</v>
      </c>
      <c r="W132" s="26">
        <v>22.344322344322347</v>
      </c>
      <c r="X132" s="139">
        <f t="shared" si="23"/>
        <v>0.62890000000000001</v>
      </c>
      <c r="Y132" s="26">
        <v>10.047846889952153</v>
      </c>
      <c r="Z132" s="139">
        <f t="shared" si="24"/>
        <v>0.3498</v>
      </c>
      <c r="AA132" s="26">
        <v>-34.239130434782602</v>
      </c>
      <c r="AB132" s="139">
        <f t="shared" si="25"/>
        <v>0.97530000000000006</v>
      </c>
      <c r="AC132" s="43">
        <v>113800</v>
      </c>
      <c r="AD132" s="139">
        <f t="shared" si="26"/>
        <v>0.3357</v>
      </c>
      <c r="AE132" s="26">
        <v>21.782178217821784</v>
      </c>
      <c r="AF132" s="139">
        <f t="shared" si="27"/>
        <v>0.82330000000000003</v>
      </c>
      <c r="AG132" s="139">
        <f t="shared" si="28"/>
        <v>4.1221000000000005</v>
      </c>
      <c r="AH132" s="115">
        <f t="shared" ref="AH132:AH195" si="29">_xlfn.PERCENTRANK.INC(AG$4:AG$286,AG132,4)</f>
        <v>0.54600000000000004</v>
      </c>
      <c r="AI132" s="242" t="s">
        <v>1379</v>
      </c>
      <c r="AJ132" s="232">
        <v>129</v>
      </c>
    </row>
    <row r="133" spans="2:43" ht="15.75" thickBot="1" x14ac:dyDescent="0.3">
      <c r="B133" s="184" t="s">
        <v>1569</v>
      </c>
      <c r="C133" s="38" t="s">
        <v>1332</v>
      </c>
      <c r="D133" s="38" t="s">
        <v>390</v>
      </c>
      <c r="E133" s="13">
        <v>6</v>
      </c>
      <c r="F133" s="38" t="s">
        <v>391</v>
      </c>
      <c r="G133" s="38" t="s">
        <v>340</v>
      </c>
      <c r="H133" s="38" t="s">
        <v>781</v>
      </c>
      <c r="I133" s="38">
        <v>540103</v>
      </c>
      <c r="J133" s="38">
        <v>5451100</v>
      </c>
      <c r="K133" s="38" t="s">
        <v>225</v>
      </c>
      <c r="L133" s="72">
        <v>1.1383186508809959</v>
      </c>
      <c r="M133" s="81">
        <v>1656</v>
      </c>
      <c r="N133" s="141">
        <v>1454.7771827496169</v>
      </c>
      <c r="O133" s="105">
        <v>639</v>
      </c>
      <c r="P133" s="63">
        <v>2.59</v>
      </c>
      <c r="Q133" s="26">
        <v>11.111111111111111</v>
      </c>
      <c r="R133" s="139">
        <f t="shared" si="20"/>
        <v>0.21199999999999999</v>
      </c>
      <c r="S133" s="26">
        <v>26</v>
      </c>
      <c r="T133" s="139">
        <f t="shared" si="21"/>
        <v>0.60629999999999995</v>
      </c>
      <c r="U133" s="26">
        <v>36.654589371980677</v>
      </c>
      <c r="V133" s="139">
        <f t="shared" si="22"/>
        <v>0.3851</v>
      </c>
      <c r="W133" s="26">
        <v>26.328502415458939</v>
      </c>
      <c r="X133" s="139">
        <f t="shared" si="23"/>
        <v>0.74909999999999999</v>
      </c>
      <c r="Y133" s="26">
        <v>17.781690140845072</v>
      </c>
      <c r="Z133" s="139">
        <f t="shared" si="24"/>
        <v>0.77380000000000004</v>
      </c>
      <c r="AA133" s="26">
        <v>-5.3805138148327698</v>
      </c>
      <c r="AB133" s="139">
        <f t="shared" si="25"/>
        <v>0.39229999999999998</v>
      </c>
      <c r="AC133" s="43">
        <v>90600</v>
      </c>
      <c r="AD133" s="139">
        <f t="shared" si="26"/>
        <v>0.58309999999999995</v>
      </c>
      <c r="AE133" s="26">
        <v>6.6489361702127656</v>
      </c>
      <c r="AF133" s="139">
        <f t="shared" si="27"/>
        <v>0.4098</v>
      </c>
      <c r="AG133" s="139">
        <f t="shared" si="28"/>
        <v>4.1114999999999995</v>
      </c>
      <c r="AH133" s="115">
        <f t="shared" si="29"/>
        <v>0.54249999999999998</v>
      </c>
      <c r="AI133" s="242" t="s">
        <v>1379</v>
      </c>
      <c r="AJ133" s="232">
        <v>130</v>
      </c>
    </row>
    <row r="134" spans="2:43" ht="15.75" thickBot="1" x14ac:dyDescent="0.3">
      <c r="B134" s="184" t="s">
        <v>1402</v>
      </c>
      <c r="C134" s="38" t="s">
        <v>1332</v>
      </c>
      <c r="D134" s="38" t="s">
        <v>415</v>
      </c>
      <c r="E134" s="13">
        <v>7</v>
      </c>
      <c r="F134" s="38" t="s">
        <v>416</v>
      </c>
      <c r="G134" s="38" t="s">
        <v>340</v>
      </c>
      <c r="H134" s="38" t="s">
        <v>417</v>
      </c>
      <c r="I134" s="38">
        <v>540002</v>
      </c>
      <c r="J134" s="38">
        <v>5405788</v>
      </c>
      <c r="K134" s="38" t="s">
        <v>125</v>
      </c>
      <c r="L134" s="72">
        <v>2.1281813070914062</v>
      </c>
      <c r="M134" s="81">
        <v>1876</v>
      </c>
      <c r="N134" s="141">
        <v>881.50384262322871</v>
      </c>
      <c r="O134" s="105">
        <v>636</v>
      </c>
      <c r="P134" s="63">
        <v>2.95</v>
      </c>
      <c r="Q134" s="26">
        <v>16.037735849056602</v>
      </c>
      <c r="R134" s="139">
        <f t="shared" si="20"/>
        <v>0.44519999999999998</v>
      </c>
      <c r="S134" s="26">
        <v>15.1</v>
      </c>
      <c r="T134" s="139">
        <f t="shared" si="21"/>
        <v>0.17730000000000001</v>
      </c>
      <c r="U134" s="26">
        <v>41.471215351812369</v>
      </c>
      <c r="V134" s="139">
        <f t="shared" si="22"/>
        <v>0.76670000000000005</v>
      </c>
      <c r="W134" s="26">
        <v>19.776119402985074</v>
      </c>
      <c r="X134" s="139">
        <f t="shared" si="23"/>
        <v>0.48399999999999999</v>
      </c>
      <c r="Y134" s="26">
        <v>13.859649122807017</v>
      </c>
      <c r="Z134" s="139">
        <f t="shared" si="24"/>
        <v>0.60770000000000002</v>
      </c>
      <c r="AA134" s="26">
        <v>-6.0385216033316</v>
      </c>
      <c r="AB134" s="139">
        <f t="shared" si="25"/>
        <v>0.44169999999999998</v>
      </c>
      <c r="AC134" s="43">
        <v>81700</v>
      </c>
      <c r="AD134" s="139">
        <f t="shared" si="26"/>
        <v>0.68199999999999994</v>
      </c>
      <c r="AE134" s="26">
        <v>8.7483176312247632</v>
      </c>
      <c r="AF134" s="139">
        <f t="shared" si="27"/>
        <v>0.49459999999999998</v>
      </c>
      <c r="AG134" s="139">
        <f t="shared" si="28"/>
        <v>4.0991999999999997</v>
      </c>
      <c r="AH134" s="115">
        <f t="shared" si="29"/>
        <v>0.53900000000000003</v>
      </c>
      <c r="AI134" s="242" t="s">
        <v>1379</v>
      </c>
      <c r="AJ134" s="232">
        <v>131</v>
      </c>
    </row>
    <row r="135" spans="2:43" ht="15.75" thickBot="1" x14ac:dyDescent="0.3">
      <c r="B135" s="184" t="s">
        <v>1433</v>
      </c>
      <c r="C135" s="38" t="s">
        <v>1332</v>
      </c>
      <c r="D135" s="38" t="s">
        <v>360</v>
      </c>
      <c r="E135" s="13">
        <v>6</v>
      </c>
      <c r="F135" s="38" t="s">
        <v>361</v>
      </c>
      <c r="G135" s="38" t="s">
        <v>340</v>
      </c>
      <c r="H135" s="38" t="s">
        <v>766</v>
      </c>
      <c r="I135" s="38">
        <v>540058</v>
      </c>
      <c r="J135" s="38">
        <v>5449252</v>
      </c>
      <c r="K135" s="38" t="s">
        <v>220</v>
      </c>
      <c r="L135" s="72">
        <v>0.5029356275558956</v>
      </c>
      <c r="M135" s="81">
        <v>905</v>
      </c>
      <c r="N135" s="141">
        <v>1799.4350577190307</v>
      </c>
      <c r="O135" s="105">
        <v>224</v>
      </c>
      <c r="P135" s="63">
        <v>4.04</v>
      </c>
      <c r="Q135" s="26">
        <v>19.642857142857142</v>
      </c>
      <c r="R135" s="139">
        <f t="shared" si="20"/>
        <v>0.61829999999999996</v>
      </c>
      <c r="S135" s="26">
        <v>25.8</v>
      </c>
      <c r="T135" s="139">
        <f t="shared" si="21"/>
        <v>0.59919999999999995</v>
      </c>
      <c r="U135" s="26">
        <v>29.281767955801101</v>
      </c>
      <c r="V135" s="139">
        <f t="shared" si="22"/>
        <v>0.113</v>
      </c>
      <c r="W135" s="26">
        <v>13.701657458563535</v>
      </c>
      <c r="X135" s="139">
        <f t="shared" si="23"/>
        <v>0.14130000000000001</v>
      </c>
      <c r="Y135" s="26">
        <v>15.730337078651685</v>
      </c>
      <c r="Z135" s="139">
        <f t="shared" si="24"/>
        <v>0.69610000000000005</v>
      </c>
      <c r="AA135" s="26">
        <v>-18.150684931506799</v>
      </c>
      <c r="AB135" s="139">
        <f t="shared" si="25"/>
        <v>0.77039999999999997</v>
      </c>
      <c r="AC135" s="43">
        <v>92400</v>
      </c>
      <c r="AD135" s="139">
        <f t="shared" si="26"/>
        <v>0.56190000000000007</v>
      </c>
      <c r="AE135" s="26">
        <v>10.175438596491228</v>
      </c>
      <c r="AF135" s="139">
        <f t="shared" si="27"/>
        <v>0.57589999999999997</v>
      </c>
      <c r="AG135" s="139">
        <f t="shared" si="28"/>
        <v>4.0760999999999994</v>
      </c>
      <c r="AH135" s="115">
        <f t="shared" si="29"/>
        <v>0.53539999999999999</v>
      </c>
      <c r="AI135" s="242" t="s">
        <v>1379</v>
      </c>
      <c r="AJ135" s="232">
        <v>132</v>
      </c>
    </row>
    <row r="136" spans="2:43" ht="15.75" thickBot="1" x14ac:dyDescent="0.3">
      <c r="B136" s="184" t="s">
        <v>1453</v>
      </c>
      <c r="C136" s="38" t="s">
        <v>1332</v>
      </c>
      <c r="D136" s="38" t="s">
        <v>516</v>
      </c>
      <c r="E136" s="13">
        <v>2</v>
      </c>
      <c r="F136" s="38" t="s">
        <v>517</v>
      </c>
      <c r="G136" s="38" t="s">
        <v>340</v>
      </c>
      <c r="H136" s="38" t="s">
        <v>1086</v>
      </c>
      <c r="I136" s="38">
        <v>545539</v>
      </c>
      <c r="J136" s="38">
        <v>5485900</v>
      </c>
      <c r="K136" s="38" t="s">
        <v>321</v>
      </c>
      <c r="L136" s="72">
        <v>0.33734568175860447</v>
      </c>
      <c r="M136" s="81">
        <v>456</v>
      </c>
      <c r="N136" s="141">
        <v>1351.7291747232186</v>
      </c>
      <c r="O136" s="105">
        <v>144</v>
      </c>
      <c r="P136" s="63">
        <v>3.17</v>
      </c>
      <c r="Q136" s="26">
        <v>22.222222222222221</v>
      </c>
      <c r="R136" s="139">
        <f t="shared" si="20"/>
        <v>0.6784</v>
      </c>
      <c r="S136" s="26">
        <v>25.7</v>
      </c>
      <c r="T136" s="139">
        <f t="shared" si="21"/>
        <v>0.59209999999999996</v>
      </c>
      <c r="U136" s="26">
        <v>36.622807017543856</v>
      </c>
      <c r="V136" s="139">
        <f t="shared" si="22"/>
        <v>0.38159999999999999</v>
      </c>
      <c r="W136" s="26">
        <v>17.982456140350877</v>
      </c>
      <c r="X136" s="139">
        <f t="shared" si="23"/>
        <v>0.3957</v>
      </c>
      <c r="Y136" s="26">
        <v>11.387900355871885</v>
      </c>
      <c r="Z136" s="139">
        <f t="shared" si="24"/>
        <v>0.43459999999999999</v>
      </c>
      <c r="AA136" s="26">
        <v>-5.8962264150943398</v>
      </c>
      <c r="AB136" s="139">
        <f t="shared" si="25"/>
        <v>0.42759999999999998</v>
      </c>
      <c r="AC136" s="43">
        <v>59000</v>
      </c>
      <c r="AD136" s="139">
        <f t="shared" si="26"/>
        <v>0.89759999999999995</v>
      </c>
      <c r="AE136" s="26">
        <v>3.1818181818181817</v>
      </c>
      <c r="AF136" s="139">
        <f t="shared" si="27"/>
        <v>0.25440000000000002</v>
      </c>
      <c r="AG136" s="139">
        <f t="shared" si="28"/>
        <v>4.0620000000000003</v>
      </c>
      <c r="AH136" s="115">
        <f t="shared" si="29"/>
        <v>0.53190000000000004</v>
      </c>
      <c r="AI136" s="242" t="s">
        <v>1379</v>
      </c>
      <c r="AJ136" s="232">
        <v>133</v>
      </c>
      <c r="AQ136" s="410" t="s">
        <v>1698</v>
      </c>
    </row>
    <row r="137" spans="2:43" ht="15.75" thickBot="1" x14ac:dyDescent="0.3">
      <c r="B137" s="184" t="s">
        <v>1497</v>
      </c>
      <c r="C137" s="38" t="s">
        <v>1332</v>
      </c>
      <c r="D137" s="38" t="s">
        <v>344</v>
      </c>
      <c r="E137" s="13">
        <v>6</v>
      </c>
      <c r="F137" s="38" t="s">
        <v>345</v>
      </c>
      <c r="G137" s="38" t="s">
        <v>340</v>
      </c>
      <c r="H137" s="38" t="s">
        <v>846</v>
      </c>
      <c r="I137" s="38">
        <v>540268</v>
      </c>
      <c r="J137" s="38">
        <v>5458300</v>
      </c>
      <c r="K137" s="38" t="s">
        <v>245</v>
      </c>
      <c r="L137" s="72">
        <v>0.78456188383452652</v>
      </c>
      <c r="M137" s="81">
        <v>302</v>
      </c>
      <c r="N137" s="141">
        <v>384.92820798785505</v>
      </c>
      <c r="O137" s="105">
        <v>129</v>
      </c>
      <c r="P137" s="63">
        <v>2.34</v>
      </c>
      <c r="Q137" s="26">
        <v>16.279069767441861</v>
      </c>
      <c r="R137" s="139">
        <f t="shared" si="20"/>
        <v>0.45929999999999999</v>
      </c>
      <c r="S137" s="26">
        <v>16.3</v>
      </c>
      <c r="T137" s="139">
        <f t="shared" si="21"/>
        <v>0.2092</v>
      </c>
      <c r="U137" s="26">
        <v>32.781456953642383</v>
      </c>
      <c r="V137" s="139">
        <f t="shared" si="22"/>
        <v>0.2155</v>
      </c>
      <c r="W137" s="26">
        <v>21.192052980132452</v>
      </c>
      <c r="X137" s="139">
        <f t="shared" si="23"/>
        <v>0.57240000000000002</v>
      </c>
      <c r="Y137" s="26">
        <v>4.9773755656108598</v>
      </c>
      <c r="Z137" s="139">
        <f t="shared" si="24"/>
        <v>0.106</v>
      </c>
      <c r="AA137" s="26">
        <v>-21.2765957446809</v>
      </c>
      <c r="AB137" s="139">
        <f t="shared" si="25"/>
        <v>0.84099999999999997</v>
      </c>
      <c r="AC137" s="43">
        <v>39300</v>
      </c>
      <c r="AD137" s="139">
        <f t="shared" si="26"/>
        <v>0.96819999999999995</v>
      </c>
      <c r="AE137" s="26">
        <v>14.569536423841059</v>
      </c>
      <c r="AF137" s="139">
        <f t="shared" si="27"/>
        <v>0.67490000000000006</v>
      </c>
      <c r="AG137" s="139">
        <f t="shared" si="28"/>
        <v>4.0465</v>
      </c>
      <c r="AH137" s="115">
        <f t="shared" si="29"/>
        <v>0.52829999999999999</v>
      </c>
      <c r="AI137" s="242" t="s">
        <v>1379</v>
      </c>
      <c r="AJ137" s="232">
        <v>134</v>
      </c>
    </row>
    <row r="138" spans="2:43" ht="15.75" thickBot="1" x14ac:dyDescent="0.3">
      <c r="B138" s="184" t="s">
        <v>1603</v>
      </c>
      <c r="C138" s="38" t="s">
        <v>1332</v>
      </c>
      <c r="D138" s="38" t="s">
        <v>511</v>
      </c>
      <c r="E138" s="13">
        <v>2</v>
      </c>
      <c r="F138" s="38" t="s">
        <v>512</v>
      </c>
      <c r="G138" s="38" t="s">
        <v>340</v>
      </c>
      <c r="H138" s="38" t="s">
        <v>513</v>
      </c>
      <c r="I138" s="38">
        <v>540232</v>
      </c>
      <c r="J138" s="38">
        <v>5414308</v>
      </c>
      <c r="K138" s="38" t="s">
        <v>149</v>
      </c>
      <c r="L138" s="72">
        <v>2.1686786454592726</v>
      </c>
      <c r="M138" s="81">
        <v>1306</v>
      </c>
      <c r="N138" s="141">
        <v>602.21001517881473</v>
      </c>
      <c r="O138" s="105">
        <v>487</v>
      </c>
      <c r="P138" s="63">
        <v>2.65</v>
      </c>
      <c r="Q138" s="26">
        <v>17.864476386036962</v>
      </c>
      <c r="R138" s="139">
        <f t="shared" si="20"/>
        <v>0.52290000000000003</v>
      </c>
      <c r="S138" s="26">
        <v>24.9</v>
      </c>
      <c r="T138" s="139">
        <f t="shared" si="21"/>
        <v>0.54249999999999998</v>
      </c>
      <c r="U138" s="26">
        <v>41.960183767228173</v>
      </c>
      <c r="V138" s="139">
        <f t="shared" si="22"/>
        <v>0.79849999999999999</v>
      </c>
      <c r="W138" s="26">
        <v>18.837209302325579</v>
      </c>
      <c r="X138" s="139">
        <f t="shared" si="23"/>
        <v>0.43099999999999999</v>
      </c>
      <c r="Y138" s="26">
        <v>12.51360174102285</v>
      </c>
      <c r="Z138" s="139">
        <f t="shared" si="24"/>
        <v>0.51939999999999997</v>
      </c>
      <c r="AA138" s="26">
        <v>-2.8965517241379302</v>
      </c>
      <c r="AB138" s="139">
        <f t="shared" si="25"/>
        <v>0.27569999999999995</v>
      </c>
      <c r="AC138" s="43">
        <v>102600</v>
      </c>
      <c r="AD138" s="139">
        <f t="shared" si="26"/>
        <v>0.45230000000000004</v>
      </c>
      <c r="AE138" s="26">
        <v>8.3209509658246645</v>
      </c>
      <c r="AF138" s="139">
        <f t="shared" si="27"/>
        <v>0.47699999999999998</v>
      </c>
      <c r="AG138" s="139">
        <f t="shared" si="28"/>
        <v>4.0193000000000003</v>
      </c>
      <c r="AH138" s="115">
        <f t="shared" si="29"/>
        <v>0.52480000000000004</v>
      </c>
      <c r="AI138" s="242" t="s">
        <v>1379</v>
      </c>
      <c r="AJ138" s="232">
        <v>135</v>
      </c>
      <c r="AQ138" s="410" t="s">
        <v>1698</v>
      </c>
    </row>
    <row r="139" spans="2:43" ht="15.75" thickBot="1" x14ac:dyDescent="0.3">
      <c r="B139" s="184" t="s">
        <v>1288</v>
      </c>
      <c r="C139" s="38" t="s">
        <v>1332</v>
      </c>
      <c r="D139" s="38" t="s">
        <v>516</v>
      </c>
      <c r="E139" s="13">
        <v>2</v>
      </c>
      <c r="F139" s="38" t="s">
        <v>517</v>
      </c>
      <c r="G139" s="38" t="s">
        <v>340</v>
      </c>
      <c r="H139" s="38" t="s">
        <v>760</v>
      </c>
      <c r="I139" s="38">
        <v>545535</v>
      </c>
      <c r="J139" s="38">
        <v>5448148</v>
      </c>
      <c r="K139" s="38" t="s">
        <v>218</v>
      </c>
      <c r="L139" s="72">
        <v>1.2335117387132903</v>
      </c>
      <c r="M139" s="81">
        <v>1680</v>
      </c>
      <c r="N139" s="141">
        <v>1361.9651498026712</v>
      </c>
      <c r="O139" s="105">
        <v>609</v>
      </c>
      <c r="P139" s="63">
        <v>2.76</v>
      </c>
      <c r="Q139" s="26">
        <v>17.569786535303777</v>
      </c>
      <c r="R139" s="139">
        <f t="shared" si="20"/>
        <v>0.50880000000000003</v>
      </c>
      <c r="S139" s="26">
        <v>24.9</v>
      </c>
      <c r="T139" s="139">
        <f t="shared" si="21"/>
        <v>0.54249999999999998</v>
      </c>
      <c r="U139" s="26">
        <v>25.654761904761902</v>
      </c>
      <c r="V139" s="139">
        <f t="shared" si="22"/>
        <v>7.4200000000000002E-2</v>
      </c>
      <c r="W139" s="26">
        <v>18.69047619047619</v>
      </c>
      <c r="X139" s="139">
        <f t="shared" si="23"/>
        <v>0.41689999999999999</v>
      </c>
      <c r="Y139" s="26">
        <v>20.223820943245403</v>
      </c>
      <c r="Z139" s="139">
        <f t="shared" si="24"/>
        <v>0.86209999999999998</v>
      </c>
      <c r="AA139" s="26">
        <v>-19.111860595840401</v>
      </c>
      <c r="AB139" s="139">
        <f t="shared" si="25"/>
        <v>0.79859999999999998</v>
      </c>
      <c r="AC139" s="43">
        <v>89300</v>
      </c>
      <c r="AD139" s="139">
        <f t="shared" si="26"/>
        <v>0.6008</v>
      </c>
      <c r="AE139" s="26">
        <v>2.4881516587677726</v>
      </c>
      <c r="AF139" s="139">
        <f t="shared" si="27"/>
        <v>0.21199999999999999</v>
      </c>
      <c r="AG139" s="139">
        <f t="shared" si="28"/>
        <v>4.0159000000000002</v>
      </c>
      <c r="AH139" s="115">
        <f t="shared" si="29"/>
        <v>0.5212</v>
      </c>
      <c r="AI139" s="242" t="s">
        <v>1379</v>
      </c>
      <c r="AJ139" s="232">
        <v>136</v>
      </c>
    </row>
    <row r="140" spans="2:43" ht="15.75" thickBot="1" x14ac:dyDescent="0.3">
      <c r="B140" s="184" t="s">
        <v>1574</v>
      </c>
      <c r="C140" s="38" t="s">
        <v>1332</v>
      </c>
      <c r="D140" s="38" t="s">
        <v>430</v>
      </c>
      <c r="E140" s="13">
        <v>10</v>
      </c>
      <c r="F140" s="38" t="s">
        <v>431</v>
      </c>
      <c r="G140" s="38" t="s">
        <v>340</v>
      </c>
      <c r="H140" s="38" t="s">
        <v>772</v>
      </c>
      <c r="I140" s="38">
        <v>540110</v>
      </c>
      <c r="J140" s="38">
        <v>5450260</v>
      </c>
      <c r="K140" s="38" t="s">
        <v>222</v>
      </c>
      <c r="L140" s="72">
        <v>0.807742840183577</v>
      </c>
      <c r="M140" s="81">
        <v>1667</v>
      </c>
      <c r="N140" s="141">
        <v>2063.7756437694184</v>
      </c>
      <c r="O140" s="105">
        <v>599</v>
      </c>
      <c r="P140" s="63">
        <v>2.77</v>
      </c>
      <c r="Q140" s="26">
        <v>18.864774624373958</v>
      </c>
      <c r="R140" s="139">
        <f t="shared" si="20"/>
        <v>0.57950000000000002</v>
      </c>
      <c r="S140" s="26">
        <v>24</v>
      </c>
      <c r="T140" s="139">
        <f t="shared" si="21"/>
        <v>0.4929</v>
      </c>
      <c r="U140" s="26">
        <v>39.532093581283746</v>
      </c>
      <c r="V140" s="139">
        <f t="shared" si="22"/>
        <v>0.65010000000000001</v>
      </c>
      <c r="W140" s="26">
        <v>18.836232753449313</v>
      </c>
      <c r="X140" s="139">
        <f t="shared" si="23"/>
        <v>0.42749999999999999</v>
      </c>
      <c r="Y140" s="26">
        <v>10.653536257833482</v>
      </c>
      <c r="Z140" s="139">
        <f t="shared" si="24"/>
        <v>0.3851</v>
      </c>
      <c r="AA140" s="26">
        <v>-11.889927310488099</v>
      </c>
      <c r="AB140" s="139">
        <f t="shared" si="25"/>
        <v>0.63260000000000005</v>
      </c>
      <c r="AC140" s="43">
        <v>79300</v>
      </c>
      <c r="AD140" s="139">
        <f t="shared" si="26"/>
        <v>0.71740000000000004</v>
      </c>
      <c r="AE140" s="26">
        <v>1.240694789081886</v>
      </c>
      <c r="AF140" s="139">
        <f t="shared" si="27"/>
        <v>0.12720000000000001</v>
      </c>
      <c r="AG140" s="139">
        <f t="shared" si="28"/>
        <v>4.0123000000000006</v>
      </c>
      <c r="AH140" s="115">
        <f t="shared" si="29"/>
        <v>0.51770000000000005</v>
      </c>
      <c r="AI140" s="242" t="s">
        <v>1379</v>
      </c>
      <c r="AJ140" s="232">
        <v>137</v>
      </c>
    </row>
    <row r="141" spans="2:43" ht="15.75" thickBot="1" x14ac:dyDescent="0.3">
      <c r="B141" s="185" t="s">
        <v>1670</v>
      </c>
      <c r="C141" s="37" t="s">
        <v>1331</v>
      </c>
      <c r="D141" s="37" t="s">
        <v>476</v>
      </c>
      <c r="E141" s="12">
        <v>7</v>
      </c>
      <c r="F141" s="37" t="s">
        <v>477</v>
      </c>
      <c r="G141" s="37" t="s">
        <v>340</v>
      </c>
      <c r="H141" s="37" t="s">
        <v>1247</v>
      </c>
      <c r="I141" s="37">
        <v>540198</v>
      </c>
      <c r="J141" s="37" t="s">
        <v>1302</v>
      </c>
      <c r="K141" s="37" t="s">
        <v>1302</v>
      </c>
      <c r="L141" s="71">
        <v>351.68780574883431</v>
      </c>
      <c r="M141" s="80">
        <v>18622</v>
      </c>
      <c r="N141" s="140">
        <v>52.950371595480668</v>
      </c>
      <c r="O141" s="104">
        <v>7515</v>
      </c>
      <c r="P141" s="62">
        <v>2.4537591483699268</v>
      </c>
      <c r="Q141" s="32">
        <v>21.477045908183634</v>
      </c>
      <c r="R141" s="129">
        <f t="shared" si="20"/>
        <v>0.6643</v>
      </c>
      <c r="S141" s="32">
        <v>23.886799920839106</v>
      </c>
      <c r="T141" s="129">
        <f t="shared" si="21"/>
        <v>0.48220000000000002</v>
      </c>
      <c r="U141" s="32">
        <v>40.430673397057241</v>
      </c>
      <c r="V141" s="129">
        <f t="shared" si="22"/>
        <v>0.68899999999999995</v>
      </c>
      <c r="W141" s="32">
        <v>15.586813664258948</v>
      </c>
      <c r="X141" s="129">
        <f t="shared" si="23"/>
        <v>0.27200000000000002</v>
      </c>
      <c r="Y141" s="32">
        <v>13.90219788577078</v>
      </c>
      <c r="Z141" s="129">
        <f t="shared" si="24"/>
        <v>0.61480000000000001</v>
      </c>
      <c r="AA141" s="32">
        <v>8.0580177276389997E-2</v>
      </c>
      <c r="AB141" s="129">
        <f t="shared" si="25"/>
        <v>0.16610000000000003</v>
      </c>
      <c r="AC141" s="42">
        <v>131400</v>
      </c>
      <c r="AD141" s="129">
        <f t="shared" si="26"/>
        <v>0.21560000000000001</v>
      </c>
      <c r="AE141" s="32">
        <v>26.838898916967509</v>
      </c>
      <c r="AF141" s="129">
        <f t="shared" si="27"/>
        <v>0.90100000000000002</v>
      </c>
      <c r="AG141" s="139">
        <f t="shared" si="28"/>
        <v>4.0050000000000008</v>
      </c>
      <c r="AH141" s="115">
        <f t="shared" si="29"/>
        <v>0.5141</v>
      </c>
      <c r="AI141" s="242" t="s">
        <v>1379</v>
      </c>
      <c r="AJ141" s="232">
        <v>138</v>
      </c>
    </row>
    <row r="142" spans="2:43" ht="15.75" thickBot="1" x14ac:dyDescent="0.3">
      <c r="B142" s="185" t="s">
        <v>1663</v>
      </c>
      <c r="C142" s="37" t="s">
        <v>1331</v>
      </c>
      <c r="D142" s="37" t="s">
        <v>443</v>
      </c>
      <c r="E142" s="12">
        <v>7</v>
      </c>
      <c r="F142" s="37" t="s">
        <v>444</v>
      </c>
      <c r="G142" s="37" t="s">
        <v>340</v>
      </c>
      <c r="H142" s="37" t="s">
        <v>1235</v>
      </c>
      <c r="I142" s="37">
        <v>540175</v>
      </c>
      <c r="J142" s="37" t="s">
        <v>1302</v>
      </c>
      <c r="K142" s="37" t="s">
        <v>1302</v>
      </c>
      <c r="L142" s="71">
        <v>1033.117499055533</v>
      </c>
      <c r="M142" s="80">
        <v>18839</v>
      </c>
      <c r="N142" s="140">
        <v>18.235099122048023</v>
      </c>
      <c r="O142" s="104">
        <v>6682</v>
      </c>
      <c r="P142" s="62">
        <v>2.5805148159233764</v>
      </c>
      <c r="Q142" s="32">
        <v>15.294821909607903</v>
      </c>
      <c r="R142" s="129">
        <f t="shared" si="20"/>
        <v>0.41339999999999999</v>
      </c>
      <c r="S142" s="32">
        <v>27.48672974844219</v>
      </c>
      <c r="T142" s="129">
        <f t="shared" si="21"/>
        <v>0.68789999999999996</v>
      </c>
      <c r="U142" s="32">
        <v>38.61669940018048</v>
      </c>
      <c r="V142" s="129">
        <f t="shared" si="22"/>
        <v>0.58299999999999996</v>
      </c>
      <c r="W142" s="32">
        <v>17.264768972114325</v>
      </c>
      <c r="X142" s="129">
        <f t="shared" si="23"/>
        <v>0.3498</v>
      </c>
      <c r="Y142" s="32">
        <v>11.832034751430738</v>
      </c>
      <c r="Z142" s="129">
        <f t="shared" si="24"/>
        <v>0.45579999999999998</v>
      </c>
      <c r="AA142" s="32">
        <v>-4.4295302013422804</v>
      </c>
      <c r="AB142" s="129">
        <f t="shared" si="25"/>
        <v>0.33930000000000005</v>
      </c>
      <c r="AC142" s="42">
        <v>116100</v>
      </c>
      <c r="AD142" s="129">
        <f t="shared" si="26"/>
        <v>0.31810000000000005</v>
      </c>
      <c r="AE142" s="32">
        <v>23.427161601435461</v>
      </c>
      <c r="AF142" s="129">
        <f t="shared" si="27"/>
        <v>0.85150000000000003</v>
      </c>
      <c r="AG142" s="139">
        <f t="shared" si="28"/>
        <v>3.9988000000000001</v>
      </c>
      <c r="AH142" s="115">
        <f t="shared" si="29"/>
        <v>0.51060000000000005</v>
      </c>
      <c r="AI142" s="242" t="s">
        <v>1379</v>
      </c>
      <c r="AJ142" s="232">
        <v>139</v>
      </c>
    </row>
    <row r="143" spans="2:43" ht="15.75" thickBot="1" x14ac:dyDescent="0.3">
      <c r="B143" s="185" t="s">
        <v>1626</v>
      </c>
      <c r="C143" s="37" t="s">
        <v>1331</v>
      </c>
      <c r="D143" s="37" t="s">
        <v>410</v>
      </c>
      <c r="E143" s="12">
        <v>11</v>
      </c>
      <c r="F143" s="37" t="s">
        <v>411</v>
      </c>
      <c r="G143" s="37" t="s">
        <v>340</v>
      </c>
      <c r="H143" s="37" t="s">
        <v>1139</v>
      </c>
      <c r="I143" s="37">
        <v>540011</v>
      </c>
      <c r="J143" s="37" t="s">
        <v>1302</v>
      </c>
      <c r="K143" s="37" t="s">
        <v>1302</v>
      </c>
      <c r="L143" s="71">
        <v>79.690392721197</v>
      </c>
      <c r="M143" s="80">
        <v>8213</v>
      </c>
      <c r="N143" s="140">
        <v>103.06135682796564</v>
      </c>
      <c r="O143" s="104">
        <v>3560</v>
      </c>
      <c r="P143" s="62">
        <v>2.2707865168539327</v>
      </c>
      <c r="Q143" s="32">
        <v>9.9745667972053127</v>
      </c>
      <c r="R143" s="129">
        <f t="shared" si="20"/>
        <v>0.1731</v>
      </c>
      <c r="S143" s="32">
        <v>23.892812638761164</v>
      </c>
      <c r="T143" s="129">
        <f t="shared" si="21"/>
        <v>0.48580000000000001</v>
      </c>
      <c r="U143" s="32">
        <v>41.566501996878458</v>
      </c>
      <c r="V143" s="129">
        <f t="shared" si="22"/>
        <v>0.78090000000000004</v>
      </c>
      <c r="W143" s="32">
        <v>19.516268715699443</v>
      </c>
      <c r="X143" s="129">
        <f t="shared" si="23"/>
        <v>0.47339999999999999</v>
      </c>
      <c r="Y143" s="32">
        <v>8.7923396212612914</v>
      </c>
      <c r="Z143" s="129">
        <f t="shared" si="24"/>
        <v>0.28620000000000001</v>
      </c>
      <c r="AA143" s="32">
        <v>-5.67027204195346</v>
      </c>
      <c r="AB143" s="129">
        <f t="shared" si="25"/>
        <v>0.41349999999999998</v>
      </c>
      <c r="AC143" s="42">
        <v>93500</v>
      </c>
      <c r="AD143" s="129">
        <f t="shared" si="26"/>
        <v>0.55479999999999996</v>
      </c>
      <c r="AE143" s="32">
        <v>21.962264150943398</v>
      </c>
      <c r="AF143" s="129">
        <f t="shared" si="27"/>
        <v>0.83030000000000004</v>
      </c>
      <c r="AG143" s="139">
        <f t="shared" si="28"/>
        <v>3.9979999999999993</v>
      </c>
      <c r="AH143" s="115">
        <f t="shared" si="29"/>
        <v>0.50700000000000001</v>
      </c>
      <c r="AI143" s="242" t="s">
        <v>1379</v>
      </c>
      <c r="AJ143" s="232">
        <v>140</v>
      </c>
    </row>
    <row r="144" spans="2:43" ht="15.75" thickBot="1" x14ac:dyDescent="0.3">
      <c r="B144" s="185" t="s">
        <v>1639</v>
      </c>
      <c r="C144" s="37" t="s">
        <v>1331</v>
      </c>
      <c r="D144" s="37" t="s">
        <v>947</v>
      </c>
      <c r="E144" s="12">
        <v>5</v>
      </c>
      <c r="F144" s="37" t="s">
        <v>948</v>
      </c>
      <c r="G144" s="37" t="s">
        <v>340</v>
      </c>
      <c r="H144" s="37" t="s">
        <v>1175</v>
      </c>
      <c r="I144" s="37">
        <v>540063</v>
      </c>
      <c r="J144" s="37" t="s">
        <v>1302</v>
      </c>
      <c r="K144" s="37" t="s">
        <v>1302</v>
      </c>
      <c r="L144" s="71">
        <v>466.09004721627451</v>
      </c>
      <c r="M144" s="80">
        <v>21045</v>
      </c>
      <c r="N144" s="140">
        <v>45.152219245382696</v>
      </c>
      <c r="O144" s="104">
        <v>8182</v>
      </c>
      <c r="P144" s="62">
        <v>2.5721095086775851</v>
      </c>
      <c r="Q144" s="32">
        <v>14.140796871180642</v>
      </c>
      <c r="R144" s="129">
        <f t="shared" si="20"/>
        <v>0.34620000000000001</v>
      </c>
      <c r="S144" s="32">
        <v>29.384051648926889</v>
      </c>
      <c r="T144" s="129">
        <f t="shared" si="21"/>
        <v>0.72689999999999999</v>
      </c>
      <c r="U144" s="32">
        <v>38.327393680209077</v>
      </c>
      <c r="V144" s="129">
        <f t="shared" si="22"/>
        <v>0.54410000000000003</v>
      </c>
      <c r="W144" s="32">
        <v>20.10928961748634</v>
      </c>
      <c r="X144" s="129">
        <f t="shared" si="23"/>
        <v>0.51229999999999998</v>
      </c>
      <c r="Y144" s="32">
        <v>11.194580454758871</v>
      </c>
      <c r="Z144" s="129">
        <f t="shared" si="24"/>
        <v>0.41339999999999999</v>
      </c>
      <c r="AA144" s="32">
        <v>-5.5970656160847696</v>
      </c>
      <c r="AB144" s="129">
        <f t="shared" si="25"/>
        <v>0.40639999999999998</v>
      </c>
      <c r="AC144" s="42">
        <v>137800</v>
      </c>
      <c r="AD144" s="129">
        <f t="shared" si="26"/>
        <v>0.17320000000000002</v>
      </c>
      <c r="AE144" s="32">
        <v>24.976958525345623</v>
      </c>
      <c r="AF144" s="129">
        <f t="shared" si="27"/>
        <v>0.86919999999999997</v>
      </c>
      <c r="AG144" s="139">
        <f t="shared" si="28"/>
        <v>3.9916999999999998</v>
      </c>
      <c r="AH144" s="115">
        <f t="shared" si="29"/>
        <v>0.50349999999999995</v>
      </c>
      <c r="AI144" s="242" t="s">
        <v>1379</v>
      </c>
      <c r="AJ144" s="232">
        <v>141</v>
      </c>
    </row>
    <row r="145" spans="2:36" ht="15.75" thickBot="1" x14ac:dyDescent="0.3">
      <c r="B145" s="184" t="s">
        <v>1455</v>
      </c>
      <c r="C145" s="38" t="s">
        <v>1332</v>
      </c>
      <c r="D145" s="38" t="s">
        <v>390</v>
      </c>
      <c r="E145" s="13">
        <v>6</v>
      </c>
      <c r="F145" s="38" t="s">
        <v>391</v>
      </c>
      <c r="G145" s="38" t="s">
        <v>340</v>
      </c>
      <c r="H145" s="38" t="s">
        <v>598</v>
      </c>
      <c r="I145" s="38">
        <v>540100</v>
      </c>
      <c r="J145" s="38">
        <v>5426524</v>
      </c>
      <c r="K145" s="38" t="s">
        <v>172</v>
      </c>
      <c r="L145" s="72">
        <v>0.27949956599010178</v>
      </c>
      <c r="M145" s="81">
        <v>295</v>
      </c>
      <c r="N145" s="141">
        <v>1055.4578106588085</v>
      </c>
      <c r="O145" s="105">
        <v>108</v>
      </c>
      <c r="P145" s="63">
        <v>2.73</v>
      </c>
      <c r="Q145" s="26">
        <v>0</v>
      </c>
      <c r="R145" s="139">
        <f t="shared" si="20"/>
        <v>0</v>
      </c>
      <c r="S145" s="26">
        <v>24.7</v>
      </c>
      <c r="T145" s="139">
        <f t="shared" si="21"/>
        <v>0.53190000000000004</v>
      </c>
      <c r="U145" s="26">
        <v>48.135593220338983</v>
      </c>
      <c r="V145" s="139">
        <f t="shared" si="22"/>
        <v>0.90449999999999997</v>
      </c>
      <c r="W145" s="26">
        <v>25.084745762711862</v>
      </c>
      <c r="X145" s="139">
        <f t="shared" si="23"/>
        <v>0.71020000000000005</v>
      </c>
      <c r="Y145" s="26">
        <v>1.9512195121951219</v>
      </c>
      <c r="Z145" s="139">
        <f t="shared" si="24"/>
        <v>2.8199999999999999E-2</v>
      </c>
      <c r="AA145" s="26">
        <v>-8.5784313725490193</v>
      </c>
      <c r="AB145" s="139">
        <f t="shared" si="25"/>
        <v>0.53360000000000007</v>
      </c>
      <c r="AC145" s="43">
        <v>97100</v>
      </c>
      <c r="AD145" s="139">
        <f t="shared" si="26"/>
        <v>0.50540000000000007</v>
      </c>
      <c r="AE145" s="26">
        <v>20.74074074074074</v>
      </c>
      <c r="AF145" s="139">
        <f t="shared" si="27"/>
        <v>0.77729999999999999</v>
      </c>
      <c r="AG145" s="139">
        <f t="shared" si="28"/>
        <v>3.9911000000000003</v>
      </c>
      <c r="AH145" s="115">
        <f t="shared" si="29"/>
        <v>0.5</v>
      </c>
      <c r="AI145" s="242" t="s">
        <v>1379</v>
      </c>
      <c r="AJ145" s="232">
        <v>142</v>
      </c>
    </row>
    <row r="146" spans="2:36" ht="15.75" thickBot="1" x14ac:dyDescent="0.3">
      <c r="B146" s="184" t="s">
        <v>1462</v>
      </c>
      <c r="C146" s="38" t="s">
        <v>1332</v>
      </c>
      <c r="D146" s="38" t="s">
        <v>692</v>
      </c>
      <c r="E146" s="13">
        <v>2</v>
      </c>
      <c r="F146" s="38" t="s">
        <v>693</v>
      </c>
      <c r="G146" s="38" t="s">
        <v>340</v>
      </c>
      <c r="H146" s="38" t="s">
        <v>852</v>
      </c>
      <c r="I146" s="38">
        <v>540249</v>
      </c>
      <c r="J146" s="38">
        <v>5458564</v>
      </c>
      <c r="K146" s="38" t="s">
        <v>247</v>
      </c>
      <c r="L146" s="72">
        <v>1.3004245238309506</v>
      </c>
      <c r="M146" s="81">
        <v>1541</v>
      </c>
      <c r="N146" s="141">
        <v>1184.9976463534636</v>
      </c>
      <c r="O146" s="105">
        <v>647</v>
      </c>
      <c r="P146" s="63">
        <v>2.38</v>
      </c>
      <c r="Q146" s="26">
        <v>11.437403400309119</v>
      </c>
      <c r="R146" s="139">
        <f t="shared" si="20"/>
        <v>0.23319999999999999</v>
      </c>
      <c r="S146" s="26">
        <v>26.3</v>
      </c>
      <c r="T146" s="139">
        <f t="shared" si="21"/>
        <v>0.63119999999999998</v>
      </c>
      <c r="U146" s="26">
        <v>41.920830629461385</v>
      </c>
      <c r="V146" s="139">
        <f t="shared" si="22"/>
        <v>0.79500000000000004</v>
      </c>
      <c r="W146" s="26">
        <v>19.338092147955873</v>
      </c>
      <c r="X146" s="139">
        <f t="shared" si="23"/>
        <v>0.45579999999999998</v>
      </c>
      <c r="Y146" s="26">
        <v>13.003355704697986</v>
      </c>
      <c r="Z146" s="139">
        <f t="shared" si="24"/>
        <v>0.55120000000000002</v>
      </c>
      <c r="AA146" s="26">
        <v>-5.3846153846153904</v>
      </c>
      <c r="AB146" s="139">
        <f t="shared" si="25"/>
        <v>0.39580000000000004</v>
      </c>
      <c r="AC146" s="43">
        <v>88600</v>
      </c>
      <c r="AD146" s="139">
        <f t="shared" si="26"/>
        <v>0.60780000000000001</v>
      </c>
      <c r="AE146" s="26">
        <v>4.1554959785522785</v>
      </c>
      <c r="AF146" s="139">
        <f t="shared" si="27"/>
        <v>0.30030000000000001</v>
      </c>
      <c r="AG146" s="139">
        <f t="shared" si="28"/>
        <v>3.9702999999999999</v>
      </c>
      <c r="AH146" s="115">
        <f t="shared" si="29"/>
        <v>0.49640000000000001</v>
      </c>
      <c r="AI146" s="242" t="s">
        <v>1379</v>
      </c>
      <c r="AJ146" s="232">
        <v>143</v>
      </c>
    </row>
    <row r="147" spans="2:36" ht="15.75" thickBot="1" x14ac:dyDescent="0.3">
      <c r="B147" s="185" t="s">
        <v>1622</v>
      </c>
      <c r="C147" s="37" t="s">
        <v>1331</v>
      </c>
      <c r="D147" s="37" t="s">
        <v>415</v>
      </c>
      <c r="E147" s="12">
        <v>7</v>
      </c>
      <c r="F147" s="37" t="s">
        <v>416</v>
      </c>
      <c r="G147" s="37" t="s">
        <v>340</v>
      </c>
      <c r="H147" s="37" t="s">
        <v>1130</v>
      </c>
      <c r="I147" s="37">
        <v>540001</v>
      </c>
      <c r="J147" s="37" t="s">
        <v>1302</v>
      </c>
      <c r="K147" s="37" t="s">
        <v>1302</v>
      </c>
      <c r="L147" s="71">
        <v>337.15723785250202</v>
      </c>
      <c r="M147" s="80">
        <v>10440</v>
      </c>
      <c r="N147" s="140">
        <v>30.964780903108604</v>
      </c>
      <c r="O147" s="104">
        <v>3729</v>
      </c>
      <c r="P147" s="62">
        <v>2.7798337355859482</v>
      </c>
      <c r="Q147" s="32">
        <v>16.197371949584337</v>
      </c>
      <c r="R147" s="129">
        <f t="shared" si="20"/>
        <v>0.45219999999999999</v>
      </c>
      <c r="S147" s="32">
        <v>26.894223555888974</v>
      </c>
      <c r="T147" s="129">
        <f t="shared" si="21"/>
        <v>0.65239999999999998</v>
      </c>
      <c r="U147" s="32">
        <v>37.241379310344833</v>
      </c>
      <c r="V147" s="129">
        <f t="shared" si="22"/>
        <v>0.4204</v>
      </c>
      <c r="W147" s="32">
        <v>16.142719382835104</v>
      </c>
      <c r="X147" s="129">
        <f t="shared" si="23"/>
        <v>0.30380000000000001</v>
      </c>
      <c r="Y147" s="32">
        <v>12.290446374469804</v>
      </c>
      <c r="Z147" s="129">
        <f t="shared" si="24"/>
        <v>0.49819999999999998</v>
      </c>
      <c r="AA147" s="32">
        <v>-7.4673582543373298</v>
      </c>
      <c r="AB147" s="129">
        <f t="shared" si="25"/>
        <v>0.49119999999999997</v>
      </c>
      <c r="AC147" s="42">
        <v>106600</v>
      </c>
      <c r="AD147" s="129">
        <f t="shared" si="26"/>
        <v>0.38870000000000005</v>
      </c>
      <c r="AE147" s="32">
        <v>19.629860677895614</v>
      </c>
      <c r="AF147" s="129">
        <f t="shared" si="27"/>
        <v>0.76319999999999999</v>
      </c>
      <c r="AG147" s="139">
        <f t="shared" si="28"/>
        <v>3.9701</v>
      </c>
      <c r="AH147" s="115">
        <f t="shared" si="29"/>
        <v>0.4929</v>
      </c>
      <c r="AI147" s="242" t="s">
        <v>1379</v>
      </c>
      <c r="AJ147" s="232">
        <v>144</v>
      </c>
    </row>
    <row r="148" spans="2:36" ht="15.75" thickBot="1" x14ac:dyDescent="0.3">
      <c r="B148" s="185" t="s">
        <v>1642</v>
      </c>
      <c r="C148" s="37" t="s">
        <v>1331</v>
      </c>
      <c r="D148" s="37" t="s">
        <v>725</v>
      </c>
      <c r="E148" s="12">
        <v>7</v>
      </c>
      <c r="F148" s="37" t="s">
        <v>726</v>
      </c>
      <c r="G148" s="37" t="s">
        <v>340</v>
      </c>
      <c r="H148" s="37" t="s">
        <v>1184</v>
      </c>
      <c r="I148" s="37">
        <v>540085</v>
      </c>
      <c r="J148" s="37" t="s">
        <v>1302</v>
      </c>
      <c r="K148" s="37" t="s">
        <v>1302</v>
      </c>
      <c r="L148" s="71">
        <v>387.02395768547706</v>
      </c>
      <c r="M148" s="80">
        <v>12491</v>
      </c>
      <c r="N148" s="140">
        <v>32.274487798378274</v>
      </c>
      <c r="O148" s="104">
        <v>4880</v>
      </c>
      <c r="P148" s="62">
        <v>2.4874999999999998</v>
      </c>
      <c r="Q148" s="32">
        <v>19.733606557377048</v>
      </c>
      <c r="R148" s="129">
        <f t="shared" si="20"/>
        <v>0.62190000000000001</v>
      </c>
      <c r="S148" s="32">
        <v>26.895475819032761</v>
      </c>
      <c r="T148" s="129">
        <f t="shared" si="21"/>
        <v>0.65600000000000003</v>
      </c>
      <c r="U148" s="32">
        <v>38.8679849491634</v>
      </c>
      <c r="V148" s="129">
        <f t="shared" si="22"/>
        <v>0.59709999999999996</v>
      </c>
      <c r="W148" s="32">
        <v>17.849798470017276</v>
      </c>
      <c r="X148" s="129">
        <f t="shared" si="23"/>
        <v>0.38159999999999999</v>
      </c>
      <c r="Y148" s="32">
        <v>11.837592654054651</v>
      </c>
      <c r="Z148" s="129">
        <f t="shared" si="24"/>
        <v>0.46639999999999998</v>
      </c>
      <c r="AA148" s="32">
        <v>6.9180798110183099</v>
      </c>
      <c r="AB148" s="129">
        <f t="shared" si="25"/>
        <v>7.0699999999999985E-2</v>
      </c>
      <c r="AC148" s="42">
        <v>119700</v>
      </c>
      <c r="AD148" s="129">
        <f t="shared" si="26"/>
        <v>0.2863</v>
      </c>
      <c r="AE148" s="32">
        <v>25.432845856446463</v>
      </c>
      <c r="AF148" s="129">
        <f t="shared" si="27"/>
        <v>0.87270000000000003</v>
      </c>
      <c r="AG148" s="139">
        <f t="shared" si="28"/>
        <v>3.9527000000000005</v>
      </c>
      <c r="AH148" s="115">
        <f t="shared" si="29"/>
        <v>0.48930000000000001</v>
      </c>
      <c r="AI148" s="242" t="s">
        <v>1379</v>
      </c>
      <c r="AJ148" s="232">
        <v>145</v>
      </c>
    </row>
    <row r="149" spans="2:36" ht="15.75" thickBot="1" x14ac:dyDescent="0.3">
      <c r="B149" s="185" t="s">
        <v>1641</v>
      </c>
      <c r="C149" s="37" t="s">
        <v>1331</v>
      </c>
      <c r="D149" s="37" t="s">
        <v>420</v>
      </c>
      <c r="E149" s="12">
        <v>3</v>
      </c>
      <c r="F149" s="37" t="s">
        <v>421</v>
      </c>
      <c r="G149" s="37" t="s">
        <v>340</v>
      </c>
      <c r="H149" s="37" t="s">
        <v>1181</v>
      </c>
      <c r="I149" s="37">
        <v>540070</v>
      </c>
      <c r="J149" s="37" t="s">
        <v>1302</v>
      </c>
      <c r="K149" s="37" t="s">
        <v>1302</v>
      </c>
      <c r="L149" s="71">
        <v>849.76909217958337</v>
      </c>
      <c r="M149" s="80">
        <v>86137</v>
      </c>
      <c r="N149" s="140">
        <v>101.36518354541012</v>
      </c>
      <c r="O149" s="104">
        <v>35194</v>
      </c>
      <c r="P149" s="62">
        <v>2.4366653406830712</v>
      </c>
      <c r="Q149" s="32">
        <v>16.950864109227844</v>
      </c>
      <c r="R149" s="129">
        <f t="shared" si="20"/>
        <v>0.48399999999999999</v>
      </c>
      <c r="S149" s="32">
        <v>24.775668445511215</v>
      </c>
      <c r="T149" s="129">
        <f t="shared" si="21"/>
        <v>0.53900000000000003</v>
      </c>
      <c r="U149" s="32">
        <v>37.571731704553692</v>
      </c>
      <c r="V149" s="129">
        <f t="shared" si="22"/>
        <v>0.45219999999999999</v>
      </c>
      <c r="W149" s="32">
        <v>18.531003547819893</v>
      </c>
      <c r="X149" s="129">
        <f t="shared" si="23"/>
        <v>0.4098</v>
      </c>
      <c r="Y149" s="32">
        <v>12.264698048977598</v>
      </c>
      <c r="Z149" s="129">
        <f t="shared" si="24"/>
        <v>0.49459999999999998</v>
      </c>
      <c r="AA149" s="32">
        <v>-7.7785616555498596</v>
      </c>
      <c r="AB149" s="129">
        <f t="shared" si="25"/>
        <v>0.51600000000000001</v>
      </c>
      <c r="AC149" s="42">
        <v>118200</v>
      </c>
      <c r="AD149" s="129">
        <f t="shared" si="26"/>
        <v>0.29690000000000005</v>
      </c>
      <c r="AE149" s="32">
        <v>19.038999903465587</v>
      </c>
      <c r="AF149" s="129">
        <f t="shared" si="27"/>
        <v>0.74909999999999999</v>
      </c>
      <c r="AG149" s="139">
        <f t="shared" si="28"/>
        <v>3.9416000000000002</v>
      </c>
      <c r="AH149" s="115">
        <f t="shared" si="29"/>
        <v>0.48580000000000001</v>
      </c>
      <c r="AI149" s="242" t="s">
        <v>1379</v>
      </c>
      <c r="AJ149" s="232">
        <v>146</v>
      </c>
    </row>
    <row r="150" spans="2:36" ht="15.75" thickBot="1" x14ac:dyDescent="0.3">
      <c r="B150" s="184" t="s">
        <v>1471</v>
      </c>
      <c r="C150" s="38" t="s">
        <v>1332</v>
      </c>
      <c r="D150" s="38" t="s">
        <v>370</v>
      </c>
      <c r="E150" s="13">
        <v>1</v>
      </c>
      <c r="F150" s="38" t="s">
        <v>371</v>
      </c>
      <c r="G150" s="38" t="s">
        <v>340</v>
      </c>
      <c r="H150" s="38" t="s">
        <v>876</v>
      </c>
      <c r="I150" s="38">
        <v>540127</v>
      </c>
      <c r="J150" s="38">
        <v>5460196</v>
      </c>
      <c r="K150" s="38" t="s">
        <v>254</v>
      </c>
      <c r="L150" s="72">
        <v>0.4195654269554191</v>
      </c>
      <c r="M150" s="81">
        <v>238</v>
      </c>
      <c r="N150" s="141">
        <v>567.25360267896588</v>
      </c>
      <c r="O150" s="105">
        <v>57</v>
      </c>
      <c r="P150" s="63">
        <v>4.18</v>
      </c>
      <c r="Q150" s="26">
        <v>12.280701754385964</v>
      </c>
      <c r="R150" s="139">
        <f t="shared" si="20"/>
        <v>0.27200000000000002</v>
      </c>
      <c r="S150" s="26">
        <v>17.3</v>
      </c>
      <c r="T150" s="139">
        <f t="shared" si="21"/>
        <v>0.23749999999999999</v>
      </c>
      <c r="U150" s="26">
        <v>60.924369747899156</v>
      </c>
      <c r="V150" s="139">
        <f t="shared" si="22"/>
        <v>1</v>
      </c>
      <c r="W150" s="26">
        <v>10.92436974789916</v>
      </c>
      <c r="X150" s="139">
        <f t="shared" si="23"/>
        <v>6.7100000000000007E-2</v>
      </c>
      <c r="Y150" s="26">
        <v>9.4736842105263168</v>
      </c>
      <c r="Z150" s="139">
        <f t="shared" si="24"/>
        <v>0.318</v>
      </c>
      <c r="AA150" s="26">
        <v>9.9173553719008307</v>
      </c>
      <c r="AB150" s="139">
        <f t="shared" si="25"/>
        <v>6.0100000000000042E-2</v>
      </c>
      <c r="AC150" s="43">
        <v>39000</v>
      </c>
      <c r="AD150" s="139">
        <f t="shared" si="26"/>
        <v>0.9718</v>
      </c>
      <c r="AE150" s="26">
        <v>60.810810810810814</v>
      </c>
      <c r="AF150" s="139">
        <f t="shared" si="27"/>
        <v>1</v>
      </c>
      <c r="AG150" s="139">
        <f t="shared" si="28"/>
        <v>3.9264999999999999</v>
      </c>
      <c r="AH150" s="115">
        <f t="shared" si="29"/>
        <v>0.48220000000000002</v>
      </c>
      <c r="AI150" s="242" t="s">
        <v>1379</v>
      </c>
      <c r="AJ150" s="232">
        <v>147</v>
      </c>
    </row>
    <row r="151" spans="2:36" ht="15.75" thickBot="1" x14ac:dyDescent="0.3">
      <c r="B151" s="184" t="s">
        <v>1410</v>
      </c>
      <c r="C151" s="38" t="s">
        <v>1332</v>
      </c>
      <c r="D151" s="38" t="s">
        <v>484</v>
      </c>
      <c r="E151" s="13">
        <v>7</v>
      </c>
      <c r="F151" s="38" t="s">
        <v>485</v>
      </c>
      <c r="G151" s="38" t="s">
        <v>340</v>
      </c>
      <c r="H151" s="38" t="s">
        <v>638</v>
      </c>
      <c r="I151" s="38">
        <v>540237</v>
      </c>
      <c r="J151" s="38">
        <v>5430220</v>
      </c>
      <c r="K151" s="38" t="s">
        <v>183</v>
      </c>
      <c r="L151" s="72">
        <v>1.2162745023788388</v>
      </c>
      <c r="M151" s="81">
        <v>906</v>
      </c>
      <c r="N151" s="141">
        <v>744.89763472637844</v>
      </c>
      <c r="O151" s="105">
        <v>341</v>
      </c>
      <c r="P151" s="63">
        <v>2.66</v>
      </c>
      <c r="Q151" s="26">
        <v>14.95601173020528</v>
      </c>
      <c r="R151" s="139">
        <f t="shared" si="20"/>
        <v>0.3886</v>
      </c>
      <c r="S151" s="26">
        <v>16</v>
      </c>
      <c r="T151" s="139">
        <f t="shared" si="21"/>
        <v>0.19850000000000001</v>
      </c>
      <c r="U151" s="26">
        <v>41.390728476821195</v>
      </c>
      <c r="V151" s="139">
        <f t="shared" si="22"/>
        <v>0.75260000000000005</v>
      </c>
      <c r="W151" s="26">
        <v>15.783664459161148</v>
      </c>
      <c r="X151" s="139">
        <f t="shared" si="23"/>
        <v>0.28260000000000002</v>
      </c>
      <c r="Y151" s="26">
        <v>14.444444444444443</v>
      </c>
      <c r="Z151" s="139">
        <f t="shared" si="24"/>
        <v>0.63600000000000001</v>
      </c>
      <c r="AA151" s="26">
        <v>-16.409691629955901</v>
      </c>
      <c r="AB151" s="139">
        <f t="shared" si="25"/>
        <v>0.73499999999999999</v>
      </c>
      <c r="AC151" s="43">
        <v>101400</v>
      </c>
      <c r="AD151" s="139">
        <f t="shared" si="26"/>
        <v>0.46289999999999998</v>
      </c>
      <c r="AE151" s="26">
        <v>7.8431372549019605</v>
      </c>
      <c r="AF151" s="139">
        <f t="shared" si="27"/>
        <v>0.46989999999999998</v>
      </c>
      <c r="AG151" s="139">
        <f t="shared" si="28"/>
        <v>3.9260999999999999</v>
      </c>
      <c r="AH151" s="115">
        <f t="shared" si="29"/>
        <v>0.47870000000000001</v>
      </c>
      <c r="AI151" s="242" t="s">
        <v>1379</v>
      </c>
      <c r="AJ151" s="232">
        <v>148</v>
      </c>
    </row>
    <row r="152" spans="2:36" ht="15.75" thickBot="1" x14ac:dyDescent="0.3">
      <c r="B152" s="184" t="s">
        <v>1423</v>
      </c>
      <c r="C152" s="38" t="s">
        <v>1332</v>
      </c>
      <c r="D152" s="38" t="s">
        <v>653</v>
      </c>
      <c r="E152" s="13">
        <v>7</v>
      </c>
      <c r="F152" s="38" t="s">
        <v>654</v>
      </c>
      <c r="G152" s="38" t="s">
        <v>340</v>
      </c>
      <c r="H152" s="38" t="s">
        <v>995</v>
      </c>
      <c r="I152" s="38">
        <v>540037</v>
      </c>
      <c r="J152" s="38">
        <v>5471620</v>
      </c>
      <c r="K152" s="38" t="s">
        <v>291</v>
      </c>
      <c r="L152" s="72">
        <v>0.34856505414426586</v>
      </c>
      <c r="M152" s="81">
        <v>159</v>
      </c>
      <c r="N152" s="141">
        <v>456.15588283899592</v>
      </c>
      <c r="O152" s="105">
        <v>45</v>
      </c>
      <c r="P152" s="63">
        <v>3.53</v>
      </c>
      <c r="Q152" s="26">
        <v>17.777777777777779</v>
      </c>
      <c r="R152" s="139">
        <f t="shared" si="20"/>
        <v>0.51939999999999997</v>
      </c>
      <c r="S152" s="26">
        <v>13.9</v>
      </c>
      <c r="T152" s="139">
        <f t="shared" si="21"/>
        <v>0.14180000000000001</v>
      </c>
      <c r="U152" s="26">
        <v>44.025157232704402</v>
      </c>
      <c r="V152" s="139">
        <f t="shared" si="22"/>
        <v>0.84089999999999998</v>
      </c>
      <c r="W152" s="26">
        <v>22.012578616352201</v>
      </c>
      <c r="X152" s="139">
        <f t="shared" si="23"/>
        <v>0.60770000000000002</v>
      </c>
      <c r="Y152" s="26">
        <v>14.285714285714285</v>
      </c>
      <c r="Z152" s="139">
        <f t="shared" si="24"/>
        <v>0.62890000000000001</v>
      </c>
      <c r="AA152" s="26">
        <v>13.207547169811299</v>
      </c>
      <c r="AB152" s="139">
        <f t="shared" si="25"/>
        <v>4.2499999999999982E-2</v>
      </c>
      <c r="AC152" s="43">
        <v>104200</v>
      </c>
      <c r="AD152" s="139">
        <f t="shared" si="26"/>
        <v>0.42049999999999998</v>
      </c>
      <c r="AE152" s="26">
        <v>16.901408450704224</v>
      </c>
      <c r="AF152" s="139">
        <f t="shared" si="27"/>
        <v>0.71020000000000005</v>
      </c>
      <c r="AG152" s="139">
        <f t="shared" si="28"/>
        <v>3.9119000000000002</v>
      </c>
      <c r="AH152" s="115">
        <f t="shared" si="29"/>
        <v>0.47510000000000002</v>
      </c>
      <c r="AI152" s="242" t="s">
        <v>1379</v>
      </c>
      <c r="AJ152" s="232">
        <v>149</v>
      </c>
    </row>
    <row r="153" spans="2:36" ht="15.75" thickBot="1" x14ac:dyDescent="0.3">
      <c r="B153" s="185" t="s">
        <v>1635</v>
      </c>
      <c r="C153" s="37" t="s">
        <v>1331</v>
      </c>
      <c r="D153" s="37" t="s">
        <v>498</v>
      </c>
      <c r="E153" s="12">
        <v>8</v>
      </c>
      <c r="F153" s="37" t="s">
        <v>499</v>
      </c>
      <c r="G153" s="37" t="s">
        <v>340</v>
      </c>
      <c r="H153" s="37" t="s">
        <v>1274</v>
      </c>
      <c r="I153" s="37">
        <v>540226</v>
      </c>
      <c r="J153" s="37" t="s">
        <v>1302</v>
      </c>
      <c r="K153" s="37" t="s">
        <v>1302</v>
      </c>
      <c r="L153" s="71">
        <v>643.10431715894629</v>
      </c>
      <c r="M153" s="80">
        <v>20657</v>
      </c>
      <c r="N153" s="140">
        <v>32.120760891882682</v>
      </c>
      <c r="O153" s="104">
        <v>7105</v>
      </c>
      <c r="P153" s="62">
        <v>2.8574243490499649</v>
      </c>
      <c r="Q153" s="32">
        <v>14.046446164672766</v>
      </c>
      <c r="R153" s="129">
        <f t="shared" si="20"/>
        <v>0.3427</v>
      </c>
      <c r="S153" s="32">
        <v>25.660377358490567</v>
      </c>
      <c r="T153" s="129">
        <f t="shared" si="21"/>
        <v>0.58509999999999995</v>
      </c>
      <c r="U153" s="32">
        <v>38.059737619208981</v>
      </c>
      <c r="V153" s="129">
        <f t="shared" si="22"/>
        <v>0.51590000000000003</v>
      </c>
      <c r="W153" s="32">
        <v>26.8307057610137</v>
      </c>
      <c r="X153" s="129">
        <f t="shared" si="23"/>
        <v>0.76319999999999999</v>
      </c>
      <c r="Y153" s="32">
        <v>12.759396080950852</v>
      </c>
      <c r="Z153" s="129">
        <f t="shared" si="24"/>
        <v>0.53349999999999997</v>
      </c>
      <c r="AA153" s="32">
        <v>-3.7314461651578501</v>
      </c>
      <c r="AB153" s="129">
        <f t="shared" si="25"/>
        <v>0.31810000000000005</v>
      </c>
      <c r="AC153" s="42">
        <v>157600</v>
      </c>
      <c r="AD153" s="129">
        <f t="shared" si="26"/>
        <v>0.10609999999999997</v>
      </c>
      <c r="AE153" s="32">
        <v>18.339852238157324</v>
      </c>
      <c r="AF153" s="129">
        <f t="shared" si="27"/>
        <v>0.73140000000000005</v>
      </c>
      <c r="AG153" s="139">
        <f t="shared" si="28"/>
        <v>3.8959999999999999</v>
      </c>
      <c r="AH153" s="115">
        <f t="shared" si="29"/>
        <v>0.47160000000000002</v>
      </c>
      <c r="AI153" s="242" t="s">
        <v>1379</v>
      </c>
      <c r="AJ153" s="232">
        <v>150</v>
      </c>
    </row>
    <row r="154" spans="2:36" ht="15.75" thickBot="1" x14ac:dyDescent="0.3">
      <c r="B154" s="184" t="s">
        <v>1589</v>
      </c>
      <c r="C154" s="38" t="s">
        <v>1332</v>
      </c>
      <c r="D154" s="38" t="s">
        <v>960</v>
      </c>
      <c r="E154" s="13">
        <v>4</v>
      </c>
      <c r="F154" s="38" t="s">
        <v>961</v>
      </c>
      <c r="G154" s="38" t="s">
        <v>340</v>
      </c>
      <c r="H154" s="38" t="s">
        <v>1028</v>
      </c>
      <c r="I154" s="38">
        <v>540148</v>
      </c>
      <c r="J154" s="38">
        <v>5477980</v>
      </c>
      <c r="K154" s="38" t="s">
        <v>302</v>
      </c>
      <c r="L154" s="72">
        <v>4.5260168728898309</v>
      </c>
      <c r="M154" s="81">
        <v>3467</v>
      </c>
      <c r="N154" s="141">
        <v>766.0157037342957</v>
      </c>
      <c r="O154" s="105">
        <v>1565</v>
      </c>
      <c r="P154" s="63">
        <v>2.1800000000000002</v>
      </c>
      <c r="Q154" s="26">
        <v>27.412140575079874</v>
      </c>
      <c r="R154" s="139">
        <f t="shared" si="20"/>
        <v>0.82679999999999998</v>
      </c>
      <c r="S154" s="26">
        <v>25.3</v>
      </c>
      <c r="T154" s="139">
        <f t="shared" si="21"/>
        <v>0.55669999999999997</v>
      </c>
      <c r="U154" s="26">
        <v>50.764349581770986</v>
      </c>
      <c r="V154" s="139">
        <f t="shared" si="22"/>
        <v>0.95399999999999996</v>
      </c>
      <c r="W154" s="26">
        <v>16.78874890125989</v>
      </c>
      <c r="X154" s="139">
        <f t="shared" si="23"/>
        <v>0.3392</v>
      </c>
      <c r="Y154" s="26">
        <v>7.5146771037181992</v>
      </c>
      <c r="Z154" s="139">
        <f t="shared" si="24"/>
        <v>0.22259999999999999</v>
      </c>
      <c r="AA154" s="26">
        <v>-3.9473684210526301</v>
      </c>
      <c r="AB154" s="139">
        <f t="shared" si="25"/>
        <v>0.32509999999999994</v>
      </c>
      <c r="AC154" s="43">
        <v>163200</v>
      </c>
      <c r="AD154" s="139">
        <f t="shared" si="26"/>
        <v>9.1899999999999982E-2</v>
      </c>
      <c r="AE154" s="26">
        <v>10.587550901687028</v>
      </c>
      <c r="AF154" s="139">
        <f t="shared" si="27"/>
        <v>0.57950000000000002</v>
      </c>
      <c r="AG154" s="139">
        <f t="shared" si="28"/>
        <v>3.8957999999999999</v>
      </c>
      <c r="AH154" s="115">
        <f t="shared" si="29"/>
        <v>0.46800000000000003</v>
      </c>
      <c r="AI154" s="242" t="s">
        <v>1379</v>
      </c>
      <c r="AJ154" s="232">
        <v>151</v>
      </c>
    </row>
    <row r="155" spans="2:36" ht="15.75" thickBot="1" x14ac:dyDescent="0.3">
      <c r="B155" s="184" t="s">
        <v>1584</v>
      </c>
      <c r="C155" s="38" t="s">
        <v>1332</v>
      </c>
      <c r="D155" s="38" t="s">
        <v>503</v>
      </c>
      <c r="E155" s="13">
        <v>8</v>
      </c>
      <c r="F155" s="38" t="s">
        <v>504</v>
      </c>
      <c r="G155" s="38" t="s">
        <v>340</v>
      </c>
      <c r="H155" s="38" t="s">
        <v>739</v>
      </c>
      <c r="I155" s="38">
        <v>540130</v>
      </c>
      <c r="J155" s="38">
        <v>5443492</v>
      </c>
      <c r="K155" s="38" t="s">
        <v>211</v>
      </c>
      <c r="L155" s="72">
        <v>1.9662216795357732</v>
      </c>
      <c r="M155" s="81">
        <v>4916</v>
      </c>
      <c r="N155" s="141">
        <v>2500.2267298571705</v>
      </c>
      <c r="O155" s="105">
        <v>2107</v>
      </c>
      <c r="P155" s="63">
        <v>2.13</v>
      </c>
      <c r="Q155" s="26">
        <v>27.337446606549598</v>
      </c>
      <c r="R155" s="139">
        <f t="shared" si="20"/>
        <v>0.82330000000000003</v>
      </c>
      <c r="S155" s="26">
        <v>17.600000000000001</v>
      </c>
      <c r="T155" s="139">
        <f t="shared" si="21"/>
        <v>0.24460000000000001</v>
      </c>
      <c r="U155" s="26">
        <v>36.289666395443447</v>
      </c>
      <c r="V155" s="139">
        <f t="shared" si="22"/>
        <v>0.3604</v>
      </c>
      <c r="W155" s="26">
        <v>19.975589910496339</v>
      </c>
      <c r="X155" s="139">
        <f t="shared" si="23"/>
        <v>0.50170000000000003</v>
      </c>
      <c r="Y155" s="26">
        <v>13.246681415929205</v>
      </c>
      <c r="Z155" s="139">
        <f t="shared" si="24"/>
        <v>0.56889999999999996</v>
      </c>
      <c r="AA155" s="26">
        <v>-10.571796286082</v>
      </c>
      <c r="AB155" s="139">
        <f t="shared" si="25"/>
        <v>0.59020000000000006</v>
      </c>
      <c r="AC155" s="43">
        <v>104000</v>
      </c>
      <c r="AD155" s="139">
        <f t="shared" si="26"/>
        <v>0.42759999999999998</v>
      </c>
      <c r="AE155" s="26">
        <v>5.8402006449301327</v>
      </c>
      <c r="AF155" s="139">
        <f t="shared" si="27"/>
        <v>0.3674</v>
      </c>
      <c r="AG155" s="139">
        <f t="shared" si="28"/>
        <v>3.8841000000000001</v>
      </c>
      <c r="AH155" s="115">
        <f t="shared" si="29"/>
        <v>0.46450000000000002</v>
      </c>
      <c r="AI155" s="242" t="s">
        <v>1379</v>
      </c>
      <c r="AJ155" s="232">
        <v>152</v>
      </c>
    </row>
    <row r="156" spans="2:36" ht="15.75" thickBot="1" x14ac:dyDescent="0.3">
      <c r="B156" s="188" t="s">
        <v>1330</v>
      </c>
      <c r="C156" s="17" t="s">
        <v>1332</v>
      </c>
      <c r="D156" s="17" t="s">
        <v>882</v>
      </c>
      <c r="E156" s="18">
        <v>5</v>
      </c>
      <c r="F156" s="17" t="s">
        <v>708</v>
      </c>
      <c r="G156" s="17" t="s">
        <v>340</v>
      </c>
      <c r="H156" s="17" t="s">
        <v>883</v>
      </c>
      <c r="I156" s="17">
        <v>540196</v>
      </c>
      <c r="J156" s="17">
        <v>5461636</v>
      </c>
      <c r="K156" s="17" t="s">
        <v>256</v>
      </c>
      <c r="L156" s="79">
        <v>0.84498523698841455</v>
      </c>
      <c r="M156" s="88">
        <v>2459</v>
      </c>
      <c r="N156" s="88">
        <v>2910.1100141868101</v>
      </c>
      <c r="O156" s="31">
        <v>949</v>
      </c>
      <c r="P156" s="70">
        <v>2.5911485774499474</v>
      </c>
      <c r="Q156" s="22">
        <v>15.17386722866175</v>
      </c>
      <c r="R156" s="138">
        <f t="shared" si="20"/>
        <v>0.3992</v>
      </c>
      <c r="S156" s="22">
        <v>23.3</v>
      </c>
      <c r="T156" s="138">
        <f t="shared" si="21"/>
        <v>0.46800000000000003</v>
      </c>
      <c r="U156" s="22">
        <v>38.064253761691745</v>
      </c>
      <c r="V156" s="138">
        <f t="shared" si="22"/>
        <v>0.51939999999999997</v>
      </c>
      <c r="W156" s="22">
        <v>21.350142334282229</v>
      </c>
      <c r="X156" s="138">
        <f t="shared" si="23"/>
        <v>0.57589999999999997</v>
      </c>
      <c r="Y156" s="22">
        <v>10.596379126730564</v>
      </c>
      <c r="Z156" s="138">
        <f t="shared" si="24"/>
        <v>0.38159999999999999</v>
      </c>
      <c r="AA156" s="22">
        <v>-3.4941131788834001</v>
      </c>
      <c r="AB156" s="138">
        <f t="shared" si="25"/>
        <v>0.31100000000000005</v>
      </c>
      <c r="AC156" s="47">
        <v>79200</v>
      </c>
      <c r="AD156" s="138">
        <f t="shared" si="26"/>
        <v>0.72089999999999999</v>
      </c>
      <c r="AE156" s="22">
        <v>8.8986784140969206</v>
      </c>
      <c r="AF156" s="138">
        <f t="shared" si="27"/>
        <v>0.50529999999999997</v>
      </c>
      <c r="AG156" s="139">
        <f t="shared" si="28"/>
        <v>3.8813</v>
      </c>
      <c r="AH156" s="115">
        <f t="shared" si="29"/>
        <v>0.46089999999999998</v>
      </c>
      <c r="AI156" s="242" t="s">
        <v>1379</v>
      </c>
      <c r="AJ156" s="232">
        <v>153</v>
      </c>
    </row>
    <row r="157" spans="2:36" ht="15.75" thickBot="1" x14ac:dyDescent="0.3">
      <c r="B157" s="184" t="s">
        <v>1447</v>
      </c>
      <c r="C157" s="38" t="s">
        <v>1332</v>
      </c>
      <c r="D157" s="38" t="s">
        <v>725</v>
      </c>
      <c r="E157" s="13">
        <v>7</v>
      </c>
      <c r="F157" s="38" t="s">
        <v>726</v>
      </c>
      <c r="G157" s="38" t="s">
        <v>340</v>
      </c>
      <c r="H157" s="38" t="s">
        <v>727</v>
      </c>
      <c r="I157" s="38">
        <v>540086</v>
      </c>
      <c r="J157" s="38">
        <v>5440828</v>
      </c>
      <c r="K157" s="38" t="s">
        <v>207</v>
      </c>
      <c r="L157" s="72">
        <v>0.24566001897511316</v>
      </c>
      <c r="M157" s="81">
        <v>512</v>
      </c>
      <c r="N157" s="141">
        <v>2084.1812279265055</v>
      </c>
      <c r="O157" s="105">
        <v>221</v>
      </c>
      <c r="P157" s="63">
        <v>2.3199999999999998</v>
      </c>
      <c r="Q157" s="26">
        <v>20.361990950226243</v>
      </c>
      <c r="R157" s="139">
        <f t="shared" si="20"/>
        <v>0.63949999999999996</v>
      </c>
      <c r="S157" s="26">
        <v>47.2</v>
      </c>
      <c r="T157" s="139">
        <f t="shared" si="21"/>
        <v>0.95740000000000003</v>
      </c>
      <c r="U157" s="26">
        <v>45.1171875</v>
      </c>
      <c r="V157" s="139">
        <f t="shared" si="22"/>
        <v>0.86209999999999998</v>
      </c>
      <c r="W157" s="26">
        <v>13.671875</v>
      </c>
      <c r="X157" s="139">
        <f t="shared" si="23"/>
        <v>0.13420000000000001</v>
      </c>
      <c r="Y157" s="26">
        <v>5.0125313283208017</v>
      </c>
      <c r="Z157" s="139">
        <f t="shared" si="24"/>
        <v>0.1095</v>
      </c>
      <c r="AA157" s="26">
        <v>-0.24449877750611199</v>
      </c>
      <c r="AB157" s="139">
        <f t="shared" si="25"/>
        <v>0.18379999999999996</v>
      </c>
      <c r="AC157" s="43">
        <v>104500</v>
      </c>
      <c r="AD157" s="139">
        <f t="shared" si="26"/>
        <v>0.40990000000000004</v>
      </c>
      <c r="AE157" s="26">
        <v>10.970464135021098</v>
      </c>
      <c r="AF157" s="139">
        <f t="shared" si="27"/>
        <v>0.58299999999999996</v>
      </c>
      <c r="AG157" s="139">
        <f t="shared" si="28"/>
        <v>3.8793999999999995</v>
      </c>
      <c r="AH157" s="115">
        <f t="shared" si="29"/>
        <v>0.45739999999999997</v>
      </c>
      <c r="AI157" s="242" t="s">
        <v>1379</v>
      </c>
      <c r="AJ157" s="232">
        <v>154</v>
      </c>
    </row>
    <row r="158" spans="2:36" ht="15.75" thickBot="1" x14ac:dyDescent="0.3">
      <c r="B158" s="185" t="s">
        <v>1636</v>
      </c>
      <c r="C158" s="37" t="s">
        <v>1331</v>
      </c>
      <c r="D158" s="37" t="s">
        <v>530</v>
      </c>
      <c r="E158" s="12">
        <v>11</v>
      </c>
      <c r="F158" s="37" t="s">
        <v>531</v>
      </c>
      <c r="G158" s="37" t="s">
        <v>340</v>
      </c>
      <c r="H158" s="37" t="s">
        <v>1166</v>
      </c>
      <c r="I158" s="37">
        <v>540047</v>
      </c>
      <c r="J158" s="37" t="s">
        <v>1302</v>
      </c>
      <c r="K158" s="37" t="s">
        <v>1302</v>
      </c>
      <c r="L158" s="71">
        <v>73.101951165605442</v>
      </c>
      <c r="M158" s="80">
        <v>13528</v>
      </c>
      <c r="N158" s="140">
        <v>185.0566200258269</v>
      </c>
      <c r="O158" s="104">
        <v>5654</v>
      </c>
      <c r="P158" s="62">
        <v>2.3721259285461622</v>
      </c>
      <c r="Q158" s="32">
        <v>17.508054864157955</v>
      </c>
      <c r="R158" s="129">
        <f t="shared" si="20"/>
        <v>0.50170000000000003</v>
      </c>
      <c r="S158" s="32">
        <v>21.098381412291005</v>
      </c>
      <c r="T158" s="129">
        <f t="shared" si="21"/>
        <v>0.36870000000000003</v>
      </c>
      <c r="U158" s="32">
        <v>37.124062618246398</v>
      </c>
      <c r="V158" s="129">
        <f t="shared" si="22"/>
        <v>0.4098</v>
      </c>
      <c r="W158" s="32">
        <v>18.346295406022495</v>
      </c>
      <c r="X158" s="129">
        <f t="shared" si="23"/>
        <v>0.40279999999999999</v>
      </c>
      <c r="Y158" s="32">
        <v>13.484726062507345</v>
      </c>
      <c r="Z158" s="129">
        <f t="shared" si="24"/>
        <v>0.58650000000000002</v>
      </c>
      <c r="AA158" s="32">
        <v>-5.2068126520681304</v>
      </c>
      <c r="AB158" s="129">
        <f t="shared" si="25"/>
        <v>0.37460000000000004</v>
      </c>
      <c r="AC158" s="42">
        <v>97800</v>
      </c>
      <c r="AD158" s="129">
        <f t="shared" si="26"/>
        <v>0.48770000000000002</v>
      </c>
      <c r="AE158" s="32">
        <v>15.391733497840839</v>
      </c>
      <c r="AF158" s="129">
        <f t="shared" si="27"/>
        <v>0.6925</v>
      </c>
      <c r="AG158" s="139">
        <f t="shared" si="28"/>
        <v>3.8243000000000005</v>
      </c>
      <c r="AH158" s="115">
        <f t="shared" si="29"/>
        <v>0.45390000000000003</v>
      </c>
      <c r="AI158" s="242" t="s">
        <v>1379</v>
      </c>
      <c r="AJ158" s="232">
        <v>155</v>
      </c>
    </row>
    <row r="159" spans="2:36" ht="15.75" thickBot="1" x14ac:dyDescent="0.3">
      <c r="B159" s="184" t="s">
        <v>1481</v>
      </c>
      <c r="C159" s="38" t="s">
        <v>1332</v>
      </c>
      <c r="D159" s="38" t="s">
        <v>448</v>
      </c>
      <c r="E159" s="13">
        <v>6</v>
      </c>
      <c r="F159" s="38" t="s">
        <v>449</v>
      </c>
      <c r="G159" s="38" t="s">
        <v>340</v>
      </c>
      <c r="H159" s="38" t="s">
        <v>669</v>
      </c>
      <c r="I159" s="38">
        <v>540272</v>
      </c>
      <c r="J159" s="38">
        <v>5432932</v>
      </c>
      <c r="K159" s="38" t="s">
        <v>192</v>
      </c>
      <c r="L159" s="72">
        <v>1.297088843680805</v>
      </c>
      <c r="M159" s="81">
        <v>1566</v>
      </c>
      <c r="N159" s="141">
        <v>1207.3189956334018</v>
      </c>
      <c r="O159" s="105">
        <v>637</v>
      </c>
      <c r="P159" s="63">
        <v>2.46</v>
      </c>
      <c r="Q159" s="26">
        <v>41.287284144426998</v>
      </c>
      <c r="R159" s="139">
        <f t="shared" si="20"/>
        <v>0.96460000000000001</v>
      </c>
      <c r="S159" s="26">
        <v>10.8</v>
      </c>
      <c r="T159" s="139">
        <f t="shared" si="21"/>
        <v>6.7299999999999999E-2</v>
      </c>
      <c r="U159" s="26">
        <v>22.349936143039592</v>
      </c>
      <c r="V159" s="139">
        <f t="shared" si="22"/>
        <v>3.8800000000000001E-2</v>
      </c>
      <c r="W159" s="26">
        <v>21.902937420178802</v>
      </c>
      <c r="X159" s="139">
        <f t="shared" si="23"/>
        <v>0.60419999999999996</v>
      </c>
      <c r="Y159" s="26">
        <v>17.538896746817539</v>
      </c>
      <c r="Z159" s="139">
        <f t="shared" si="24"/>
        <v>0.76670000000000005</v>
      </c>
      <c r="AA159" s="26">
        <v>73.495518565941097</v>
      </c>
      <c r="AB159" s="139">
        <f t="shared" si="25"/>
        <v>0</v>
      </c>
      <c r="AC159" s="43">
        <v>85400</v>
      </c>
      <c r="AD159" s="139">
        <f t="shared" si="26"/>
        <v>0.629</v>
      </c>
      <c r="AE159" s="26">
        <v>18.559556786703602</v>
      </c>
      <c r="AF159" s="139">
        <f t="shared" si="27"/>
        <v>0.7349</v>
      </c>
      <c r="AG159" s="139">
        <f t="shared" si="28"/>
        <v>3.8055000000000003</v>
      </c>
      <c r="AH159" s="115">
        <f t="shared" si="29"/>
        <v>0.45029999999999998</v>
      </c>
      <c r="AI159" s="242" t="s">
        <v>1379</v>
      </c>
      <c r="AJ159" s="232">
        <v>156</v>
      </c>
    </row>
    <row r="160" spans="2:36" ht="15.75" thickBot="1" x14ac:dyDescent="0.3">
      <c r="B160" s="184" t="s">
        <v>1542</v>
      </c>
      <c r="C160" s="38" t="s">
        <v>1332</v>
      </c>
      <c r="D160" s="38" t="s">
        <v>552</v>
      </c>
      <c r="E160" s="13">
        <v>3</v>
      </c>
      <c r="F160" s="38" t="s">
        <v>553</v>
      </c>
      <c r="G160" s="38" t="s">
        <v>340</v>
      </c>
      <c r="H160" s="38" t="s">
        <v>775</v>
      </c>
      <c r="I160" s="38">
        <v>540008</v>
      </c>
      <c r="J160" s="38">
        <v>5450524</v>
      </c>
      <c r="K160" s="38" t="s">
        <v>223</v>
      </c>
      <c r="L160" s="72">
        <v>7.0571509489561288</v>
      </c>
      <c r="M160" s="81">
        <v>2913</v>
      </c>
      <c r="N160" s="141">
        <v>412.77280606147184</v>
      </c>
      <c r="O160" s="105">
        <v>1047</v>
      </c>
      <c r="P160" s="63">
        <v>2.77</v>
      </c>
      <c r="Q160" s="26">
        <v>12.225405921680993</v>
      </c>
      <c r="R160" s="139">
        <f t="shared" si="20"/>
        <v>0.26850000000000002</v>
      </c>
      <c r="S160" s="26">
        <v>27.9</v>
      </c>
      <c r="T160" s="139">
        <f t="shared" si="21"/>
        <v>0.69499999999999995</v>
      </c>
      <c r="U160" s="26">
        <v>41.434946790250599</v>
      </c>
      <c r="V160" s="139">
        <f t="shared" si="22"/>
        <v>0.75609999999999999</v>
      </c>
      <c r="W160" s="26">
        <v>22.828698935805011</v>
      </c>
      <c r="X160" s="139">
        <f t="shared" si="23"/>
        <v>0.63600000000000001</v>
      </c>
      <c r="Y160" s="26">
        <v>6.4487236901030007</v>
      </c>
      <c r="Z160" s="139">
        <f t="shared" si="24"/>
        <v>0.17660000000000001</v>
      </c>
      <c r="AA160" s="26">
        <v>-5.2990897269180799</v>
      </c>
      <c r="AB160" s="139">
        <f t="shared" si="25"/>
        <v>0.37809999999999999</v>
      </c>
      <c r="AC160" s="43">
        <v>114700</v>
      </c>
      <c r="AD160" s="139">
        <f t="shared" si="26"/>
        <v>0.32869999999999999</v>
      </c>
      <c r="AE160" s="26">
        <v>9.6041055718475068</v>
      </c>
      <c r="AF160" s="139">
        <f t="shared" si="27"/>
        <v>0.55830000000000002</v>
      </c>
      <c r="AG160" s="139">
        <f t="shared" si="28"/>
        <v>3.7972999999999999</v>
      </c>
      <c r="AH160" s="115">
        <f t="shared" si="29"/>
        <v>0.44679999999999997</v>
      </c>
      <c r="AI160" s="242" t="s">
        <v>1379</v>
      </c>
      <c r="AJ160" s="232">
        <v>157</v>
      </c>
    </row>
    <row r="161" spans="2:36" ht="15.75" thickBot="1" x14ac:dyDescent="0.3">
      <c r="B161" s="185" t="s">
        <v>1634</v>
      </c>
      <c r="C161" s="37" t="s">
        <v>1331</v>
      </c>
      <c r="D161" s="37" t="s">
        <v>601</v>
      </c>
      <c r="E161" s="12">
        <v>4</v>
      </c>
      <c r="F161" s="37" t="s">
        <v>350</v>
      </c>
      <c r="G161" s="37" t="s">
        <v>340</v>
      </c>
      <c r="H161" s="37" t="s">
        <v>1163</v>
      </c>
      <c r="I161" s="37">
        <v>540040</v>
      </c>
      <c r="J161" s="37" t="s">
        <v>1302</v>
      </c>
      <c r="K161" s="37" t="s">
        <v>1302</v>
      </c>
      <c r="L161" s="71">
        <v>1012.870577843085</v>
      </c>
      <c r="M161" s="80">
        <v>21972</v>
      </c>
      <c r="N161" s="140">
        <v>21.692801114619726</v>
      </c>
      <c r="O161" s="104">
        <v>9525</v>
      </c>
      <c r="P161" s="62">
        <v>2.2637270341207349</v>
      </c>
      <c r="Q161" s="32">
        <v>14.283924670519346</v>
      </c>
      <c r="R161" s="129">
        <f t="shared" si="20"/>
        <v>0.3639</v>
      </c>
      <c r="S161" s="32">
        <v>23.258124182424229</v>
      </c>
      <c r="T161" s="129">
        <f t="shared" si="21"/>
        <v>0.46450000000000002</v>
      </c>
      <c r="U161" s="32">
        <v>37.751620788387378</v>
      </c>
      <c r="V161" s="129">
        <f t="shared" si="22"/>
        <v>0.48759999999999998</v>
      </c>
      <c r="W161" s="32">
        <v>19.826609367427832</v>
      </c>
      <c r="X161" s="129">
        <f t="shared" si="23"/>
        <v>0.49109999999999998</v>
      </c>
      <c r="Y161" s="32">
        <v>13.108541986448063</v>
      </c>
      <c r="Z161" s="129">
        <f t="shared" si="24"/>
        <v>0.55469999999999997</v>
      </c>
      <c r="AA161" s="32">
        <v>-6.5321116412616602</v>
      </c>
      <c r="AB161" s="129">
        <f t="shared" si="25"/>
        <v>0.45940000000000003</v>
      </c>
      <c r="AC161" s="42">
        <v>128900</v>
      </c>
      <c r="AD161" s="129">
        <f t="shared" si="26"/>
        <v>0.23680000000000001</v>
      </c>
      <c r="AE161" s="32">
        <v>18.668473657462307</v>
      </c>
      <c r="AF161" s="129">
        <f t="shared" si="27"/>
        <v>0.73850000000000005</v>
      </c>
      <c r="AG161" s="139">
        <f t="shared" si="28"/>
        <v>3.7965000000000004</v>
      </c>
      <c r="AH161" s="115">
        <f t="shared" si="29"/>
        <v>0.44319999999999998</v>
      </c>
      <c r="AI161" s="242" t="s">
        <v>1379</v>
      </c>
      <c r="AJ161" s="232">
        <v>158</v>
      </c>
    </row>
    <row r="162" spans="2:36" ht="15.75" thickBot="1" x14ac:dyDescent="0.3">
      <c r="B162" s="184" t="s">
        <v>1571</v>
      </c>
      <c r="C162" s="38" t="s">
        <v>1332</v>
      </c>
      <c r="D162" s="38" t="s">
        <v>430</v>
      </c>
      <c r="E162" s="13">
        <v>10</v>
      </c>
      <c r="F162" s="38" t="s">
        <v>431</v>
      </c>
      <c r="G162" s="38" t="s">
        <v>340</v>
      </c>
      <c r="H162" s="38" t="s">
        <v>432</v>
      </c>
      <c r="I162" s="38">
        <v>540108</v>
      </c>
      <c r="J162" s="38">
        <v>5406340</v>
      </c>
      <c r="K162" s="38" t="s">
        <v>128</v>
      </c>
      <c r="L162" s="72">
        <v>1.776338818004247</v>
      </c>
      <c r="M162" s="81">
        <v>1265</v>
      </c>
      <c r="N162" s="141">
        <v>712.13891582983774</v>
      </c>
      <c r="O162" s="105">
        <v>540</v>
      </c>
      <c r="P162" s="63">
        <v>2.34</v>
      </c>
      <c r="Q162" s="26">
        <v>24.074074074074073</v>
      </c>
      <c r="R162" s="139">
        <f t="shared" si="20"/>
        <v>0.74550000000000005</v>
      </c>
      <c r="S162" s="26">
        <v>14.8</v>
      </c>
      <c r="T162" s="139">
        <f t="shared" si="21"/>
        <v>0.17019999999999999</v>
      </c>
      <c r="U162" s="26">
        <v>29.40711462450593</v>
      </c>
      <c r="V162" s="139">
        <f t="shared" si="22"/>
        <v>0.12720000000000001</v>
      </c>
      <c r="W162" s="26">
        <v>19.446640316205531</v>
      </c>
      <c r="X162" s="139">
        <f t="shared" si="23"/>
        <v>0.46639999999999998</v>
      </c>
      <c r="Y162" s="26">
        <v>14.476190476190476</v>
      </c>
      <c r="Z162" s="139">
        <f t="shared" si="24"/>
        <v>0.6431</v>
      </c>
      <c r="AA162" s="26">
        <v>-11.830985915493001</v>
      </c>
      <c r="AB162" s="139">
        <f t="shared" si="25"/>
        <v>0.629</v>
      </c>
      <c r="AC162" s="43">
        <v>65700</v>
      </c>
      <c r="AD162" s="139">
        <f t="shared" si="26"/>
        <v>0.86219999999999997</v>
      </c>
      <c r="AE162" s="26">
        <v>1.7569546120058566</v>
      </c>
      <c r="AF162" s="139">
        <f t="shared" si="27"/>
        <v>0.15190000000000001</v>
      </c>
      <c r="AG162" s="139">
        <f t="shared" si="28"/>
        <v>3.7955000000000005</v>
      </c>
      <c r="AH162" s="115">
        <f t="shared" si="29"/>
        <v>0.43969999999999998</v>
      </c>
      <c r="AI162" s="242" t="s">
        <v>1379</v>
      </c>
      <c r="AJ162" s="232">
        <v>159</v>
      </c>
    </row>
    <row r="163" spans="2:36" ht="15.75" thickBot="1" x14ac:dyDescent="0.3">
      <c r="B163" s="184" t="s">
        <v>1559</v>
      </c>
      <c r="C163" s="38" t="s">
        <v>1332</v>
      </c>
      <c r="D163" s="38" t="s">
        <v>947</v>
      </c>
      <c r="E163" s="13">
        <v>5</v>
      </c>
      <c r="F163" s="38" t="s">
        <v>948</v>
      </c>
      <c r="G163" s="38" t="s">
        <v>340</v>
      </c>
      <c r="H163" s="38" t="s">
        <v>949</v>
      </c>
      <c r="I163" s="38">
        <v>540241</v>
      </c>
      <c r="J163" s="38">
        <v>5467108</v>
      </c>
      <c r="K163" s="38" t="s">
        <v>277</v>
      </c>
      <c r="L163" s="72">
        <v>1.88718718671837</v>
      </c>
      <c r="M163" s="81">
        <v>3866</v>
      </c>
      <c r="N163" s="141">
        <v>2048.5514246854273</v>
      </c>
      <c r="O163" s="105">
        <v>1462</v>
      </c>
      <c r="P163" s="63">
        <v>2.61</v>
      </c>
      <c r="Q163" s="26">
        <v>31.19015047879617</v>
      </c>
      <c r="R163" s="139">
        <f t="shared" si="20"/>
        <v>0.88329999999999997</v>
      </c>
      <c r="S163" s="26">
        <v>20.6</v>
      </c>
      <c r="T163" s="139">
        <f t="shared" si="21"/>
        <v>0.34039999999999998</v>
      </c>
      <c r="U163" s="26">
        <v>37.790998448008281</v>
      </c>
      <c r="V163" s="139">
        <f t="shared" si="22"/>
        <v>0.49109999999999998</v>
      </c>
      <c r="W163" s="26">
        <v>20.870477189302569</v>
      </c>
      <c r="X163" s="139">
        <f t="shared" si="23"/>
        <v>0.55120000000000002</v>
      </c>
      <c r="Y163" s="26">
        <v>7.1482889733840302</v>
      </c>
      <c r="Z163" s="139">
        <f t="shared" si="24"/>
        <v>0.1978</v>
      </c>
      <c r="AA163" s="26">
        <v>-0.28379772961816302</v>
      </c>
      <c r="AB163" s="139">
        <f t="shared" si="25"/>
        <v>0.18730000000000002</v>
      </c>
      <c r="AC163" s="43">
        <v>79900</v>
      </c>
      <c r="AD163" s="139">
        <f t="shared" si="26"/>
        <v>0.71029999999999993</v>
      </c>
      <c r="AE163" s="26">
        <v>6.9879518072289164</v>
      </c>
      <c r="AF163" s="139">
        <f t="shared" si="27"/>
        <v>0.42399999999999999</v>
      </c>
      <c r="AG163" s="139">
        <f t="shared" si="28"/>
        <v>3.7853999999999992</v>
      </c>
      <c r="AH163" s="115">
        <f t="shared" si="29"/>
        <v>0.43609999999999999</v>
      </c>
      <c r="AI163" s="242" t="s">
        <v>1379</v>
      </c>
      <c r="AJ163" s="232">
        <v>160</v>
      </c>
    </row>
    <row r="164" spans="2:36" ht="15.75" thickBot="1" x14ac:dyDescent="0.3">
      <c r="B164" s="184" t="s">
        <v>1489</v>
      </c>
      <c r="C164" s="38" t="s">
        <v>1332</v>
      </c>
      <c r="D164" s="38" t="s">
        <v>625</v>
      </c>
      <c r="E164" s="13">
        <v>8</v>
      </c>
      <c r="F164" s="38" t="s">
        <v>626</v>
      </c>
      <c r="G164" s="38" t="s">
        <v>340</v>
      </c>
      <c r="H164" s="38" t="s">
        <v>627</v>
      </c>
      <c r="I164" s="38">
        <v>540154</v>
      </c>
      <c r="J164" s="38">
        <v>5429044</v>
      </c>
      <c r="K164" s="38" t="s">
        <v>180</v>
      </c>
      <c r="L164" s="72">
        <v>0.56335114509446349</v>
      </c>
      <c r="M164" s="81">
        <v>402</v>
      </c>
      <c r="N164" s="141">
        <v>713.58690490030347</v>
      </c>
      <c r="O164" s="105">
        <v>144</v>
      </c>
      <c r="P164" s="63">
        <v>2.19</v>
      </c>
      <c r="Q164" s="26">
        <v>17.361111111111111</v>
      </c>
      <c r="R164" s="139">
        <f t="shared" si="20"/>
        <v>0.49459999999999998</v>
      </c>
      <c r="S164" s="26">
        <v>20.8</v>
      </c>
      <c r="T164" s="139">
        <f t="shared" si="21"/>
        <v>0.35460000000000003</v>
      </c>
      <c r="U164" s="26">
        <v>48.258706467661696</v>
      </c>
      <c r="V164" s="139">
        <f t="shared" si="22"/>
        <v>0.91159999999999997</v>
      </c>
      <c r="W164" s="26">
        <v>14.723926380368098</v>
      </c>
      <c r="X164" s="139">
        <f t="shared" si="23"/>
        <v>0.2014</v>
      </c>
      <c r="Y164" s="26">
        <v>12.316715542521994</v>
      </c>
      <c r="Z164" s="139">
        <f t="shared" si="24"/>
        <v>0.50170000000000003</v>
      </c>
      <c r="AA164" s="26">
        <v>-31.345353675450799</v>
      </c>
      <c r="AB164" s="139">
        <f t="shared" si="25"/>
        <v>0.95409999999999995</v>
      </c>
      <c r="AC164" s="43">
        <v>111300</v>
      </c>
      <c r="AD164" s="139">
        <f t="shared" si="26"/>
        <v>0.3569</v>
      </c>
      <c r="AE164" s="26">
        <v>0</v>
      </c>
      <c r="AF164" s="139">
        <f t="shared" si="27"/>
        <v>0</v>
      </c>
      <c r="AG164" s="139">
        <f t="shared" si="28"/>
        <v>3.7749000000000001</v>
      </c>
      <c r="AH164" s="115">
        <f t="shared" si="29"/>
        <v>0.43259999999999998</v>
      </c>
      <c r="AI164" s="242" t="s">
        <v>1379</v>
      </c>
      <c r="AJ164" s="232">
        <v>161</v>
      </c>
    </row>
    <row r="165" spans="2:36" ht="15.75" thickBot="1" x14ac:dyDescent="0.3">
      <c r="B165" s="185" t="s">
        <v>1638</v>
      </c>
      <c r="C165" s="37" t="s">
        <v>1331</v>
      </c>
      <c r="D165" s="37" t="s">
        <v>360</v>
      </c>
      <c r="E165" s="12">
        <v>6</v>
      </c>
      <c r="F165" s="37" t="s">
        <v>361</v>
      </c>
      <c r="G165" s="37" t="s">
        <v>340</v>
      </c>
      <c r="H165" s="37" t="s">
        <v>1172</v>
      </c>
      <c r="I165" s="37">
        <v>540053</v>
      </c>
      <c r="J165" s="37" t="s">
        <v>1302</v>
      </c>
      <c r="K165" s="37" t="s">
        <v>1302</v>
      </c>
      <c r="L165" s="71">
        <v>388.15250562300741</v>
      </c>
      <c r="M165" s="80">
        <v>30591</v>
      </c>
      <c r="N165" s="140">
        <v>78.811806073233143</v>
      </c>
      <c r="O165" s="104">
        <v>11914</v>
      </c>
      <c r="P165" s="62">
        <v>2.535840188014101</v>
      </c>
      <c r="Q165" s="32">
        <v>12.674164848077893</v>
      </c>
      <c r="R165" s="129">
        <f t="shared" si="20"/>
        <v>0.28260000000000002</v>
      </c>
      <c r="S165" s="32">
        <v>24.029644517020472</v>
      </c>
      <c r="T165" s="129">
        <f t="shared" si="21"/>
        <v>0.50349999999999995</v>
      </c>
      <c r="U165" s="32">
        <v>39.94965839626034</v>
      </c>
      <c r="V165" s="129">
        <f t="shared" si="22"/>
        <v>0.67130000000000001</v>
      </c>
      <c r="W165" s="32">
        <v>17.454954954954953</v>
      </c>
      <c r="X165" s="129">
        <f t="shared" si="23"/>
        <v>0.35680000000000001</v>
      </c>
      <c r="Y165" s="32">
        <v>12.153655286495429</v>
      </c>
      <c r="Z165" s="129">
        <f t="shared" si="24"/>
        <v>0.48399999999999999</v>
      </c>
      <c r="AA165" s="32">
        <v>-8.9382228162956903</v>
      </c>
      <c r="AB165" s="129">
        <f t="shared" si="25"/>
        <v>0.54780000000000006</v>
      </c>
      <c r="AC165" s="42">
        <v>124800</v>
      </c>
      <c r="AD165" s="129">
        <f t="shared" si="26"/>
        <v>0.25800000000000001</v>
      </c>
      <c r="AE165" s="32">
        <v>14.293910923043821</v>
      </c>
      <c r="AF165" s="129">
        <f t="shared" si="27"/>
        <v>0.66779999999999995</v>
      </c>
      <c r="AG165" s="139">
        <f t="shared" si="28"/>
        <v>3.7717999999999998</v>
      </c>
      <c r="AH165" s="115">
        <f t="shared" si="29"/>
        <v>0.42899999999999999</v>
      </c>
      <c r="AI165" s="242" t="s">
        <v>1379</v>
      </c>
      <c r="AJ165" s="232">
        <v>162</v>
      </c>
    </row>
    <row r="166" spans="2:36" ht="15.75" thickBot="1" x14ac:dyDescent="0.3">
      <c r="B166" s="184" t="s">
        <v>1606</v>
      </c>
      <c r="C166" s="38" t="s">
        <v>1332</v>
      </c>
      <c r="D166" s="38" t="s">
        <v>865</v>
      </c>
      <c r="E166" s="13">
        <v>5</v>
      </c>
      <c r="F166" s="38" t="s">
        <v>866</v>
      </c>
      <c r="G166" s="38" t="s">
        <v>340</v>
      </c>
      <c r="H166" s="38" t="s">
        <v>886</v>
      </c>
      <c r="I166" s="38">
        <v>540214</v>
      </c>
      <c r="J166" s="38">
        <v>5462140</v>
      </c>
      <c r="K166" s="38" t="s">
        <v>257</v>
      </c>
      <c r="L166" s="72">
        <v>12.309512375276942</v>
      </c>
      <c r="M166" s="81">
        <v>29910</v>
      </c>
      <c r="N166" s="141">
        <v>2429.8281758157036</v>
      </c>
      <c r="O166" s="105">
        <v>13359</v>
      </c>
      <c r="P166" s="63">
        <v>2.21</v>
      </c>
      <c r="Q166" s="26">
        <v>20.143723332584774</v>
      </c>
      <c r="R166" s="139">
        <f t="shared" si="20"/>
        <v>0.63249999999999995</v>
      </c>
      <c r="S166" s="26">
        <v>23.8</v>
      </c>
      <c r="T166" s="139">
        <f t="shared" si="21"/>
        <v>0.47870000000000001</v>
      </c>
      <c r="U166" s="26">
        <v>38.204613841524576</v>
      </c>
      <c r="V166" s="139">
        <f t="shared" si="22"/>
        <v>0.53</v>
      </c>
      <c r="W166" s="26">
        <v>20.247446313589322</v>
      </c>
      <c r="X166" s="139">
        <f t="shared" si="23"/>
        <v>0.52649999999999997</v>
      </c>
      <c r="Y166" s="26">
        <v>12.435861554249463</v>
      </c>
      <c r="Z166" s="139">
        <f t="shared" si="24"/>
        <v>0.51229999999999998</v>
      </c>
      <c r="AA166" s="26">
        <v>-5.5696684872348499</v>
      </c>
      <c r="AB166" s="139">
        <f t="shared" si="25"/>
        <v>0.40290000000000004</v>
      </c>
      <c r="AC166" s="43">
        <v>94300</v>
      </c>
      <c r="AD166" s="139">
        <f t="shared" si="26"/>
        <v>0.54780000000000006</v>
      </c>
      <c r="AE166" s="26">
        <v>1.5348746842821062</v>
      </c>
      <c r="AF166" s="139">
        <f t="shared" si="27"/>
        <v>0.13780000000000001</v>
      </c>
      <c r="AG166" s="139">
        <f t="shared" si="28"/>
        <v>3.7685</v>
      </c>
      <c r="AH166" s="115">
        <f t="shared" si="29"/>
        <v>0.42549999999999999</v>
      </c>
      <c r="AI166" s="242" t="s">
        <v>1379</v>
      </c>
      <c r="AJ166" s="232">
        <v>163</v>
      </c>
    </row>
    <row r="167" spans="2:36" ht="15.75" thickBot="1" x14ac:dyDescent="0.3">
      <c r="B167" s="184" t="s">
        <v>1514</v>
      </c>
      <c r="C167" s="38" t="s">
        <v>1332</v>
      </c>
      <c r="D167" s="38" t="s">
        <v>443</v>
      </c>
      <c r="E167" s="13">
        <v>7</v>
      </c>
      <c r="F167" s="38" t="s">
        <v>444</v>
      </c>
      <c r="G167" s="38" t="s">
        <v>340</v>
      </c>
      <c r="H167" s="38" t="s">
        <v>824</v>
      </c>
      <c r="I167" s="38">
        <v>540265</v>
      </c>
      <c r="J167" s="38">
        <v>5455540</v>
      </c>
      <c r="K167" s="38" t="s">
        <v>239</v>
      </c>
      <c r="L167" s="72">
        <v>0.62667755511562784</v>
      </c>
      <c r="M167" s="81">
        <v>325</v>
      </c>
      <c r="N167" s="141">
        <v>518.60801036672592</v>
      </c>
      <c r="O167" s="105">
        <v>100</v>
      </c>
      <c r="P167" s="63">
        <v>3.25</v>
      </c>
      <c r="Q167" s="26">
        <v>6</v>
      </c>
      <c r="R167" s="139">
        <f t="shared" si="20"/>
        <v>6.3600000000000004E-2</v>
      </c>
      <c r="S167" s="26">
        <v>32.9</v>
      </c>
      <c r="T167" s="139">
        <f t="shared" si="21"/>
        <v>0.8014</v>
      </c>
      <c r="U167" s="26">
        <v>49.846153846153847</v>
      </c>
      <c r="V167" s="139">
        <f t="shared" si="22"/>
        <v>0.93989999999999996</v>
      </c>
      <c r="W167" s="26">
        <v>13.782051282051283</v>
      </c>
      <c r="X167" s="139">
        <f t="shared" si="23"/>
        <v>0.15540000000000001</v>
      </c>
      <c r="Y167" s="26">
        <v>15.24390243902439</v>
      </c>
      <c r="Z167" s="139">
        <f t="shared" si="24"/>
        <v>0.67130000000000001</v>
      </c>
      <c r="AA167" s="26">
        <v>-7.0512820512820502</v>
      </c>
      <c r="AB167" s="139">
        <f t="shared" si="25"/>
        <v>0.47350000000000003</v>
      </c>
      <c r="AC167" s="43">
        <v>156900</v>
      </c>
      <c r="AD167" s="139">
        <f t="shared" si="26"/>
        <v>0.11309999999999998</v>
      </c>
      <c r="AE167" s="26">
        <v>9.5238095238095237</v>
      </c>
      <c r="AF167" s="139">
        <f t="shared" si="27"/>
        <v>0.54769999999999996</v>
      </c>
      <c r="AG167" s="139">
        <f t="shared" si="28"/>
        <v>3.7659000000000002</v>
      </c>
      <c r="AH167" s="115">
        <f t="shared" si="29"/>
        <v>0.4219</v>
      </c>
      <c r="AI167" s="242" t="s">
        <v>1379</v>
      </c>
      <c r="AJ167" s="232">
        <v>164</v>
      </c>
    </row>
    <row r="168" spans="2:36" ht="15.75" thickBot="1" x14ac:dyDescent="0.3">
      <c r="B168" s="184" t="s">
        <v>1567</v>
      </c>
      <c r="C168" s="38" t="s">
        <v>1332</v>
      </c>
      <c r="D168" s="38" t="s">
        <v>725</v>
      </c>
      <c r="E168" s="13">
        <v>7</v>
      </c>
      <c r="F168" s="38" t="s">
        <v>726</v>
      </c>
      <c r="G168" s="38" t="s">
        <v>340</v>
      </c>
      <c r="H168" s="38" t="s">
        <v>1092</v>
      </c>
      <c r="I168" s="38">
        <v>540087</v>
      </c>
      <c r="J168" s="38">
        <v>5485972</v>
      </c>
      <c r="K168" s="38" t="s">
        <v>323</v>
      </c>
      <c r="L168" s="72">
        <v>1.9908150817723458</v>
      </c>
      <c r="M168" s="81">
        <v>3963</v>
      </c>
      <c r="N168" s="141">
        <v>1990.6419417276536</v>
      </c>
      <c r="O168" s="105">
        <v>1561</v>
      </c>
      <c r="P168" s="63">
        <v>2.5299999999999998</v>
      </c>
      <c r="Q168" s="26">
        <v>15.118513773222295</v>
      </c>
      <c r="R168" s="139">
        <f t="shared" si="20"/>
        <v>0.3957</v>
      </c>
      <c r="S168" s="26">
        <v>24.7</v>
      </c>
      <c r="T168" s="139">
        <f t="shared" si="21"/>
        <v>0.53190000000000004</v>
      </c>
      <c r="U168" s="26">
        <v>34.923038102447642</v>
      </c>
      <c r="V168" s="139">
        <f t="shared" si="22"/>
        <v>0.31090000000000001</v>
      </c>
      <c r="W168" s="26">
        <v>20.015163002274448</v>
      </c>
      <c r="X168" s="139">
        <f t="shared" si="23"/>
        <v>0.50880000000000003</v>
      </c>
      <c r="Y168" s="26">
        <v>16.015907447577728</v>
      </c>
      <c r="Z168" s="139">
        <f t="shared" si="24"/>
        <v>0.70669999999999999</v>
      </c>
      <c r="AA168" s="26">
        <v>-3.8442822384428199</v>
      </c>
      <c r="AB168" s="139">
        <f t="shared" si="25"/>
        <v>0.3216</v>
      </c>
      <c r="AC168" s="43">
        <v>79000</v>
      </c>
      <c r="AD168" s="139">
        <f t="shared" si="26"/>
        <v>0.72799999999999998</v>
      </c>
      <c r="AE168" s="26">
        <v>3.2630522088353415</v>
      </c>
      <c r="AF168" s="139">
        <f t="shared" si="27"/>
        <v>0.26140000000000002</v>
      </c>
      <c r="AG168" s="139">
        <f t="shared" si="28"/>
        <v>3.7650000000000001</v>
      </c>
      <c r="AH168" s="115">
        <f t="shared" si="29"/>
        <v>0.41839999999999999</v>
      </c>
      <c r="AI168" s="242" t="s">
        <v>1379</v>
      </c>
      <c r="AJ168" s="232">
        <v>165</v>
      </c>
    </row>
    <row r="169" spans="2:36" ht="15.75" thickBot="1" x14ac:dyDescent="0.3">
      <c r="B169" s="185" t="s">
        <v>1637</v>
      </c>
      <c r="C169" s="37" t="s">
        <v>1331</v>
      </c>
      <c r="D169" s="37" t="s">
        <v>827</v>
      </c>
      <c r="E169" s="12">
        <v>8</v>
      </c>
      <c r="F169" s="37" t="s">
        <v>828</v>
      </c>
      <c r="G169" s="37" t="s">
        <v>340</v>
      </c>
      <c r="H169" s="37" t="s">
        <v>1169</v>
      </c>
      <c r="I169" s="37">
        <v>540051</v>
      </c>
      <c r="J169" s="37" t="s">
        <v>1302</v>
      </c>
      <c r="K169" s="37" t="s">
        <v>1302</v>
      </c>
      <c r="L169" s="71">
        <v>581.33069259981585</v>
      </c>
      <c r="M169" s="80">
        <v>10869</v>
      </c>
      <c r="N169" s="140">
        <v>18.696759242819038</v>
      </c>
      <c r="O169" s="104">
        <v>4383</v>
      </c>
      <c r="P169" s="62">
        <v>2.4684006388318505</v>
      </c>
      <c r="Q169" s="32">
        <v>15.742642026009582</v>
      </c>
      <c r="R169" s="129">
        <f t="shared" si="20"/>
        <v>0.43099999999999999</v>
      </c>
      <c r="S169" s="32">
        <v>27.008264462809915</v>
      </c>
      <c r="T169" s="129">
        <f t="shared" si="21"/>
        <v>0.66310000000000002</v>
      </c>
      <c r="U169" s="32">
        <v>42.064587358542646</v>
      </c>
      <c r="V169" s="129">
        <f t="shared" si="22"/>
        <v>0.80559999999999998</v>
      </c>
      <c r="W169" s="32">
        <v>14.456049542471577</v>
      </c>
      <c r="X169" s="129">
        <f t="shared" si="23"/>
        <v>0.1802</v>
      </c>
      <c r="Y169" s="32">
        <v>16.059413482290211</v>
      </c>
      <c r="Z169" s="129">
        <f t="shared" si="24"/>
        <v>0.71020000000000005</v>
      </c>
      <c r="AA169" s="32">
        <v>2.6404995539696698</v>
      </c>
      <c r="AB169" s="129">
        <f t="shared" si="25"/>
        <v>0.12019999999999997</v>
      </c>
      <c r="AC169" s="42">
        <v>141500</v>
      </c>
      <c r="AD169" s="129">
        <f t="shared" si="26"/>
        <v>0.16259999999999997</v>
      </c>
      <c r="AE169" s="32">
        <v>15.246025738077215</v>
      </c>
      <c r="AF169" s="129">
        <f t="shared" si="27"/>
        <v>0.68899999999999995</v>
      </c>
      <c r="AG169" s="139">
        <f t="shared" si="28"/>
        <v>3.7618999999999998</v>
      </c>
      <c r="AH169" s="115">
        <f t="shared" si="29"/>
        <v>0.4148</v>
      </c>
      <c r="AI169" s="242" t="s">
        <v>1379</v>
      </c>
      <c r="AJ169" s="232">
        <v>166</v>
      </c>
    </row>
    <row r="170" spans="2:36" ht="15.75" thickBot="1" x14ac:dyDescent="0.3">
      <c r="B170" s="184" t="s">
        <v>1460</v>
      </c>
      <c r="C170" s="38" t="s">
        <v>1332</v>
      </c>
      <c r="D170" s="38" t="s">
        <v>390</v>
      </c>
      <c r="E170" s="13">
        <v>6</v>
      </c>
      <c r="F170" s="38" t="s">
        <v>391</v>
      </c>
      <c r="G170" s="38" t="s">
        <v>340</v>
      </c>
      <c r="H170" s="38" t="s">
        <v>1127</v>
      </c>
      <c r="I170" s="38">
        <v>540106</v>
      </c>
      <c r="J170" s="38">
        <v>5488708</v>
      </c>
      <c r="K170" s="38" t="s">
        <v>334</v>
      </c>
      <c r="L170" s="72">
        <v>0.59805514893499434</v>
      </c>
      <c r="M170" s="81">
        <v>105</v>
      </c>
      <c r="N170" s="141">
        <v>175.56909289549981</v>
      </c>
      <c r="O170" s="105">
        <v>55</v>
      </c>
      <c r="P170" s="63">
        <v>1.91</v>
      </c>
      <c r="Q170" s="26">
        <v>18.181818181818183</v>
      </c>
      <c r="R170" s="139">
        <f t="shared" si="20"/>
        <v>0.53710000000000002</v>
      </c>
      <c r="S170" s="26">
        <v>27.3</v>
      </c>
      <c r="T170" s="139">
        <f t="shared" si="21"/>
        <v>0.67730000000000001</v>
      </c>
      <c r="U170" s="26">
        <v>34.285714285714285</v>
      </c>
      <c r="V170" s="139">
        <f t="shared" si="22"/>
        <v>0.27560000000000001</v>
      </c>
      <c r="W170" s="26">
        <v>34.285714285714285</v>
      </c>
      <c r="X170" s="139">
        <f t="shared" si="23"/>
        <v>0.90100000000000002</v>
      </c>
      <c r="Y170" s="26">
        <v>12.359550561797752</v>
      </c>
      <c r="Z170" s="139">
        <f t="shared" si="24"/>
        <v>0.50529999999999997</v>
      </c>
      <c r="AA170" s="26">
        <v>13.2911392405063</v>
      </c>
      <c r="AB170" s="139">
        <f t="shared" si="25"/>
        <v>3.8900000000000046E-2</v>
      </c>
      <c r="AC170" s="43">
        <v>69200</v>
      </c>
      <c r="AD170" s="139">
        <f t="shared" si="26"/>
        <v>0.82340000000000002</v>
      </c>
      <c r="AE170" s="26">
        <v>0</v>
      </c>
      <c r="AF170" s="139">
        <f t="shared" si="27"/>
        <v>0</v>
      </c>
      <c r="AG170" s="139">
        <f t="shared" si="28"/>
        <v>3.7585999999999999</v>
      </c>
      <c r="AH170" s="115">
        <f t="shared" si="29"/>
        <v>0.4113</v>
      </c>
      <c r="AI170" s="242" t="s">
        <v>1379</v>
      </c>
      <c r="AJ170" s="232">
        <v>167</v>
      </c>
    </row>
    <row r="171" spans="2:36" ht="15.75" thickBot="1" x14ac:dyDescent="0.3">
      <c r="B171" s="184" t="s">
        <v>1496</v>
      </c>
      <c r="C171" s="38" t="s">
        <v>1332</v>
      </c>
      <c r="D171" s="38" t="s">
        <v>344</v>
      </c>
      <c r="E171" s="13">
        <v>6</v>
      </c>
      <c r="F171" s="38" t="s">
        <v>345</v>
      </c>
      <c r="G171" s="38" t="s">
        <v>340</v>
      </c>
      <c r="H171" s="38" t="s">
        <v>796</v>
      </c>
      <c r="I171" s="38">
        <v>540270</v>
      </c>
      <c r="J171" s="38">
        <v>5452228</v>
      </c>
      <c r="K171" s="38" t="s">
        <v>230</v>
      </c>
      <c r="L171" s="72">
        <v>0.27793685816747238</v>
      </c>
      <c r="M171" s="81">
        <v>526</v>
      </c>
      <c r="N171" s="141">
        <v>1892.5161760411634</v>
      </c>
      <c r="O171" s="105">
        <v>230</v>
      </c>
      <c r="P171" s="63">
        <v>2.29</v>
      </c>
      <c r="Q171" s="26">
        <v>10</v>
      </c>
      <c r="R171" s="139">
        <f t="shared" si="20"/>
        <v>0.17660000000000001</v>
      </c>
      <c r="S171" s="26">
        <v>30.5</v>
      </c>
      <c r="T171" s="139">
        <f t="shared" si="21"/>
        <v>0.75880000000000003</v>
      </c>
      <c r="U171" s="26">
        <v>35.361216730038024</v>
      </c>
      <c r="V171" s="139">
        <f t="shared" si="22"/>
        <v>0.32150000000000001</v>
      </c>
      <c r="W171" s="26">
        <v>24.524714828897338</v>
      </c>
      <c r="X171" s="139">
        <f t="shared" si="23"/>
        <v>0.68899999999999995</v>
      </c>
      <c r="Y171" s="26">
        <v>11.029411764705882</v>
      </c>
      <c r="Z171" s="139">
        <f t="shared" si="24"/>
        <v>0.3992</v>
      </c>
      <c r="AA171" s="26">
        <v>-6.5934065934065904</v>
      </c>
      <c r="AB171" s="139">
        <f t="shared" si="25"/>
        <v>0.46289999999999998</v>
      </c>
      <c r="AC171" s="43">
        <v>114600</v>
      </c>
      <c r="AD171" s="139">
        <f t="shared" si="26"/>
        <v>0.33220000000000005</v>
      </c>
      <c r="AE171" s="26">
        <v>12.267657992565056</v>
      </c>
      <c r="AF171" s="139">
        <f t="shared" si="27"/>
        <v>0.61129999999999995</v>
      </c>
      <c r="AG171" s="139">
        <f t="shared" si="28"/>
        <v>3.7515000000000001</v>
      </c>
      <c r="AH171" s="115">
        <f t="shared" si="29"/>
        <v>0.4078</v>
      </c>
      <c r="AI171" s="242" t="s">
        <v>1379</v>
      </c>
      <c r="AJ171" s="232">
        <v>168</v>
      </c>
    </row>
    <row r="172" spans="2:36" ht="15.75" thickBot="1" x14ac:dyDescent="0.3">
      <c r="B172" s="184" t="s">
        <v>1523</v>
      </c>
      <c r="C172" s="38" t="s">
        <v>1332</v>
      </c>
      <c r="D172" s="38" t="s">
        <v>557</v>
      </c>
      <c r="E172" s="13">
        <v>7</v>
      </c>
      <c r="F172" s="38" t="s">
        <v>558</v>
      </c>
      <c r="G172" s="38" t="s">
        <v>340</v>
      </c>
      <c r="H172" s="38" t="s">
        <v>559</v>
      </c>
      <c r="I172" s="38">
        <v>540260</v>
      </c>
      <c r="J172" s="38">
        <v>5420428</v>
      </c>
      <c r="K172" s="38" t="s">
        <v>161</v>
      </c>
      <c r="L172" s="72">
        <v>1.9998284142481797</v>
      </c>
      <c r="M172" s="81">
        <v>846</v>
      </c>
      <c r="N172" s="141">
        <v>423.03629350023374</v>
      </c>
      <c r="O172" s="105">
        <v>378</v>
      </c>
      <c r="P172" s="63">
        <v>2.2400000000000002</v>
      </c>
      <c r="Q172" s="26">
        <v>23.809523809523807</v>
      </c>
      <c r="R172" s="139">
        <f t="shared" si="20"/>
        <v>0.73850000000000005</v>
      </c>
      <c r="S172" s="26">
        <v>23.6</v>
      </c>
      <c r="T172" s="139">
        <f t="shared" si="21"/>
        <v>0.47160000000000002</v>
      </c>
      <c r="U172" s="26">
        <v>31.914893617021278</v>
      </c>
      <c r="V172" s="139">
        <f t="shared" si="22"/>
        <v>0.17660000000000001</v>
      </c>
      <c r="W172" s="26">
        <v>18.912529550827422</v>
      </c>
      <c r="X172" s="139">
        <f t="shared" si="23"/>
        <v>0.43459999999999999</v>
      </c>
      <c r="Y172" s="26">
        <v>15.191740412979351</v>
      </c>
      <c r="Z172" s="139">
        <f t="shared" si="24"/>
        <v>0.6643</v>
      </c>
      <c r="AA172" s="26">
        <v>-9.0909090909090899</v>
      </c>
      <c r="AB172" s="139">
        <f t="shared" si="25"/>
        <v>0.55840000000000001</v>
      </c>
      <c r="AC172" s="43">
        <v>133300</v>
      </c>
      <c r="AD172" s="139">
        <f t="shared" si="26"/>
        <v>0.20850000000000002</v>
      </c>
      <c r="AE172" s="26">
        <v>8.456659619450317</v>
      </c>
      <c r="AF172" s="139">
        <f t="shared" si="27"/>
        <v>0.48759999999999998</v>
      </c>
      <c r="AG172" s="139">
        <f t="shared" si="28"/>
        <v>3.7401000000000004</v>
      </c>
      <c r="AH172" s="115">
        <f t="shared" si="29"/>
        <v>0.4042</v>
      </c>
      <c r="AI172" s="242" t="s">
        <v>1379</v>
      </c>
      <c r="AJ172" s="232">
        <v>169</v>
      </c>
    </row>
    <row r="173" spans="2:36" ht="15.75" thickBot="1" x14ac:dyDescent="0.3">
      <c r="B173" s="189" t="s">
        <v>1598</v>
      </c>
      <c r="C173" s="190" t="s">
        <v>1332</v>
      </c>
      <c r="D173" s="190" t="s">
        <v>614</v>
      </c>
      <c r="E173" s="191">
        <v>6</v>
      </c>
      <c r="F173" s="190" t="s">
        <v>615</v>
      </c>
      <c r="G173" s="190" t="s">
        <v>340</v>
      </c>
      <c r="H173" s="190" t="s">
        <v>658</v>
      </c>
      <c r="I173" s="190">
        <v>540190</v>
      </c>
      <c r="J173" s="190">
        <v>5432716</v>
      </c>
      <c r="K173" s="190" t="s">
        <v>189</v>
      </c>
      <c r="L173" s="192">
        <v>3.8010173947316641</v>
      </c>
      <c r="M173" s="193">
        <v>4773</v>
      </c>
      <c r="N173" s="194">
        <v>1255.7164317678566</v>
      </c>
      <c r="O173" s="195">
        <v>1910</v>
      </c>
      <c r="P173" s="196">
        <v>2.4700000000000002</v>
      </c>
      <c r="Q173" s="197">
        <v>26.387434554973822</v>
      </c>
      <c r="R173" s="198">
        <f t="shared" si="20"/>
        <v>0.81620000000000004</v>
      </c>
      <c r="S173" s="197">
        <v>13.5</v>
      </c>
      <c r="T173" s="198">
        <f t="shared" si="21"/>
        <v>0.12759999999999999</v>
      </c>
      <c r="U173" s="197">
        <v>33.857112926880369</v>
      </c>
      <c r="V173" s="198">
        <f t="shared" si="22"/>
        <v>0.25790000000000002</v>
      </c>
      <c r="W173" s="197">
        <v>17.825994469261861</v>
      </c>
      <c r="X173" s="198">
        <f t="shared" si="23"/>
        <v>0.378</v>
      </c>
      <c r="Y173" s="197">
        <v>13.230590287874383</v>
      </c>
      <c r="Z173" s="198">
        <f t="shared" si="24"/>
        <v>0.56530000000000002</v>
      </c>
      <c r="AA173" s="197">
        <v>-8.5592563903950403</v>
      </c>
      <c r="AB173" s="198">
        <f t="shared" si="25"/>
        <v>0.53010000000000002</v>
      </c>
      <c r="AC173" s="199">
        <v>74500</v>
      </c>
      <c r="AD173" s="198">
        <f t="shared" si="26"/>
        <v>0.78800000000000003</v>
      </c>
      <c r="AE173" s="197">
        <v>3.0100334448160537</v>
      </c>
      <c r="AF173" s="198">
        <f t="shared" si="27"/>
        <v>0.24729999999999999</v>
      </c>
      <c r="AG173" s="198">
        <f t="shared" si="28"/>
        <v>3.7104000000000008</v>
      </c>
      <c r="AH173" s="205">
        <f t="shared" si="29"/>
        <v>0.4007</v>
      </c>
      <c r="AI173" s="243" t="s">
        <v>1379</v>
      </c>
      <c r="AJ173" s="232">
        <v>170</v>
      </c>
    </row>
    <row r="174" spans="2:36" ht="15.75" thickBot="1" x14ac:dyDescent="0.3">
      <c r="B174" s="173" t="s">
        <v>1577</v>
      </c>
      <c r="C174" s="174" t="s">
        <v>1332</v>
      </c>
      <c r="D174" s="174" t="s">
        <v>692</v>
      </c>
      <c r="E174" s="175">
        <v>2</v>
      </c>
      <c r="F174" s="174" t="s">
        <v>693</v>
      </c>
      <c r="G174" s="174" t="s">
        <v>340</v>
      </c>
      <c r="H174" s="174" t="s">
        <v>926</v>
      </c>
      <c r="I174" s="174">
        <v>540250</v>
      </c>
      <c r="J174" s="174">
        <v>5464708</v>
      </c>
      <c r="K174" s="174" t="s">
        <v>270</v>
      </c>
      <c r="L174" s="176">
        <v>3.0889013912064454</v>
      </c>
      <c r="M174" s="177">
        <v>4124</v>
      </c>
      <c r="N174" s="178">
        <v>1335.1025098244627</v>
      </c>
      <c r="O174" s="179">
        <v>1780</v>
      </c>
      <c r="P174" s="180">
        <v>2.2999999999999998</v>
      </c>
      <c r="Q174" s="181">
        <v>17.865168539325843</v>
      </c>
      <c r="R174" s="182">
        <f t="shared" si="20"/>
        <v>0.52649999999999997</v>
      </c>
      <c r="S174" s="181">
        <v>24.5</v>
      </c>
      <c r="T174" s="182">
        <f t="shared" si="21"/>
        <v>0.5212</v>
      </c>
      <c r="U174" s="181">
        <v>46.677982541222114</v>
      </c>
      <c r="V174" s="182">
        <f t="shared" si="22"/>
        <v>0.88329999999999997</v>
      </c>
      <c r="W174" s="181">
        <v>17.749757516973812</v>
      </c>
      <c r="X174" s="182">
        <f t="shared" si="23"/>
        <v>0.3745</v>
      </c>
      <c r="Y174" s="181">
        <v>8.7048087048087037</v>
      </c>
      <c r="Z174" s="182">
        <f t="shared" si="24"/>
        <v>0.27910000000000001</v>
      </c>
      <c r="AA174" s="181">
        <v>-6.4367816091953998</v>
      </c>
      <c r="AB174" s="182">
        <f t="shared" si="25"/>
        <v>0.45230000000000004</v>
      </c>
      <c r="AC174" s="183">
        <v>91500</v>
      </c>
      <c r="AD174" s="182">
        <f t="shared" si="26"/>
        <v>0.5796</v>
      </c>
      <c r="AE174" s="181">
        <v>0.68555758683729429</v>
      </c>
      <c r="AF174" s="182">
        <f t="shared" si="27"/>
        <v>9.1800000000000007E-2</v>
      </c>
      <c r="AG174" s="182">
        <f t="shared" si="28"/>
        <v>3.7082999999999999</v>
      </c>
      <c r="AH174" s="206">
        <f t="shared" si="29"/>
        <v>0.39710000000000001</v>
      </c>
      <c r="AI174" s="244" t="s">
        <v>1381</v>
      </c>
      <c r="AJ174" s="232">
        <v>171</v>
      </c>
    </row>
    <row r="175" spans="2:36" ht="15.75" thickBot="1" x14ac:dyDescent="0.3">
      <c r="B175" s="184" t="s">
        <v>1540</v>
      </c>
      <c r="C175" s="38" t="s">
        <v>1332</v>
      </c>
      <c r="D175" s="38" t="s">
        <v>415</v>
      </c>
      <c r="E175" s="13">
        <v>7</v>
      </c>
      <c r="F175" s="38" t="s">
        <v>416</v>
      </c>
      <c r="G175" s="38" t="s">
        <v>340</v>
      </c>
      <c r="H175" s="38" t="s">
        <v>908</v>
      </c>
      <c r="I175" s="38">
        <v>540004</v>
      </c>
      <c r="J175" s="38">
        <v>5463292</v>
      </c>
      <c r="K175" s="38" t="s">
        <v>264</v>
      </c>
      <c r="L175" s="72">
        <v>2.9198078970211125</v>
      </c>
      <c r="M175" s="81">
        <v>2922</v>
      </c>
      <c r="N175" s="141">
        <v>1000.750769590398</v>
      </c>
      <c r="O175" s="105">
        <v>1311</v>
      </c>
      <c r="P175" s="63">
        <v>1.89</v>
      </c>
      <c r="Q175" s="26">
        <v>29.51945080091533</v>
      </c>
      <c r="R175" s="139">
        <f t="shared" si="20"/>
        <v>0.85509999999999997</v>
      </c>
      <c r="S175" s="26">
        <v>25.5</v>
      </c>
      <c r="T175" s="139">
        <f t="shared" si="21"/>
        <v>0.56730000000000003</v>
      </c>
      <c r="U175" s="26">
        <v>33.675564681724843</v>
      </c>
      <c r="V175" s="139">
        <f t="shared" si="22"/>
        <v>0.24729999999999999</v>
      </c>
      <c r="W175" s="26">
        <v>13.80400421496312</v>
      </c>
      <c r="X175" s="139">
        <f t="shared" si="23"/>
        <v>0.16600000000000001</v>
      </c>
      <c r="Y175" s="26">
        <v>12.671594508975712</v>
      </c>
      <c r="Z175" s="139">
        <f t="shared" si="24"/>
        <v>0.52649999999999997</v>
      </c>
      <c r="AA175" s="26">
        <v>-1.24747134187458</v>
      </c>
      <c r="AB175" s="139">
        <f t="shared" si="25"/>
        <v>0.21560000000000001</v>
      </c>
      <c r="AC175" s="43">
        <v>87900</v>
      </c>
      <c r="AD175" s="139">
        <f t="shared" si="26"/>
        <v>0.61139999999999994</v>
      </c>
      <c r="AE175" s="26">
        <v>8.9572192513368982</v>
      </c>
      <c r="AF175" s="139">
        <f t="shared" si="27"/>
        <v>0.51229999999999998</v>
      </c>
      <c r="AG175" s="139">
        <f t="shared" si="28"/>
        <v>3.7015000000000002</v>
      </c>
      <c r="AH175" s="116">
        <f t="shared" si="29"/>
        <v>0.39360000000000001</v>
      </c>
      <c r="AI175" s="245" t="s">
        <v>1381</v>
      </c>
      <c r="AJ175" s="232">
        <v>172</v>
      </c>
    </row>
    <row r="176" spans="2:36" ht="15.75" thickBot="1" x14ac:dyDescent="0.3">
      <c r="B176" s="184" t="s">
        <v>1415</v>
      </c>
      <c r="C176" s="38" t="s">
        <v>1332</v>
      </c>
      <c r="D176" s="38" t="s">
        <v>1098</v>
      </c>
      <c r="E176" s="13">
        <v>6</v>
      </c>
      <c r="F176" s="38" t="s">
        <v>1099</v>
      </c>
      <c r="G176" s="38" t="s">
        <v>340</v>
      </c>
      <c r="H176" s="38" t="s">
        <v>1100</v>
      </c>
      <c r="I176" s="38">
        <v>540025</v>
      </c>
      <c r="J176" s="38">
        <v>5486116</v>
      </c>
      <c r="K176" s="38" t="s">
        <v>325</v>
      </c>
      <c r="L176" s="72">
        <v>0.37511695623768293</v>
      </c>
      <c r="M176" s="81">
        <v>898</v>
      </c>
      <c r="N176" s="141">
        <v>2393.9200429825573</v>
      </c>
      <c r="O176" s="105">
        <v>311</v>
      </c>
      <c r="P176" s="63">
        <v>2.89</v>
      </c>
      <c r="Q176" s="26">
        <v>11.57556270096463</v>
      </c>
      <c r="R176" s="139">
        <f t="shared" si="20"/>
        <v>0.24729999999999999</v>
      </c>
      <c r="S176" s="26">
        <v>12.3</v>
      </c>
      <c r="T176" s="139">
        <f t="shared" si="21"/>
        <v>8.8599999999999998E-2</v>
      </c>
      <c r="U176" s="26">
        <v>28.173719376391983</v>
      </c>
      <c r="V176" s="139">
        <f t="shared" si="22"/>
        <v>0.1024</v>
      </c>
      <c r="W176" s="26">
        <v>22.717149220489976</v>
      </c>
      <c r="X176" s="139">
        <f t="shared" si="23"/>
        <v>0.63249999999999995</v>
      </c>
      <c r="Y176" s="26">
        <v>18.867924528301888</v>
      </c>
      <c r="Z176" s="139">
        <f t="shared" si="24"/>
        <v>0.81620000000000004</v>
      </c>
      <c r="AA176" s="26">
        <v>-20.848484848484901</v>
      </c>
      <c r="AB176" s="139">
        <f t="shared" si="25"/>
        <v>0.82689999999999997</v>
      </c>
      <c r="AC176" s="43">
        <v>102900</v>
      </c>
      <c r="AD176" s="139">
        <f t="shared" si="26"/>
        <v>0.44879999999999998</v>
      </c>
      <c r="AE176" s="26">
        <v>9.0322580645161281</v>
      </c>
      <c r="AF176" s="139">
        <f t="shared" si="27"/>
        <v>0.51590000000000003</v>
      </c>
      <c r="AG176" s="139">
        <f t="shared" si="28"/>
        <v>3.6785999999999999</v>
      </c>
      <c r="AH176" s="116">
        <f t="shared" si="29"/>
        <v>0.39</v>
      </c>
      <c r="AI176" s="245" t="s">
        <v>1381</v>
      </c>
      <c r="AJ176" s="232">
        <v>173</v>
      </c>
    </row>
    <row r="177" spans="2:43" ht="15.75" thickBot="1" x14ac:dyDescent="0.3">
      <c r="B177" s="185" t="s">
        <v>1633</v>
      </c>
      <c r="C177" s="37" t="s">
        <v>1331</v>
      </c>
      <c r="D177" s="37" t="s">
        <v>400</v>
      </c>
      <c r="E177" s="12">
        <v>8</v>
      </c>
      <c r="F177" s="37" t="s">
        <v>401</v>
      </c>
      <c r="G177" s="37" t="s">
        <v>340</v>
      </c>
      <c r="H177" s="37" t="s">
        <v>1160</v>
      </c>
      <c r="I177" s="37">
        <v>540038</v>
      </c>
      <c r="J177" s="37" t="s">
        <v>1302</v>
      </c>
      <c r="K177" s="37" t="s">
        <v>1302</v>
      </c>
      <c r="L177" s="71">
        <v>478.08018286196523</v>
      </c>
      <c r="M177" s="80">
        <v>8291</v>
      </c>
      <c r="N177" s="140">
        <v>17.342279176616358</v>
      </c>
      <c r="O177" s="104">
        <v>3088</v>
      </c>
      <c r="P177" s="62">
        <v>2.6813471502590676</v>
      </c>
      <c r="Q177" s="32">
        <v>13.147668393782382</v>
      </c>
      <c r="R177" s="129">
        <f t="shared" si="20"/>
        <v>0.31440000000000001</v>
      </c>
      <c r="S177" s="32">
        <v>18.504772004241783</v>
      </c>
      <c r="T177" s="129">
        <f t="shared" si="21"/>
        <v>0.27300000000000002</v>
      </c>
      <c r="U177" s="32">
        <v>40.598239054396338</v>
      </c>
      <c r="V177" s="129">
        <f t="shared" si="22"/>
        <v>0.6996</v>
      </c>
      <c r="W177" s="32">
        <v>14.738873477264502</v>
      </c>
      <c r="X177" s="129">
        <f t="shared" si="23"/>
        <v>0.2049</v>
      </c>
      <c r="Y177" s="32">
        <v>16.750283217349086</v>
      </c>
      <c r="Z177" s="129">
        <f t="shared" si="24"/>
        <v>0.74199999999999999</v>
      </c>
      <c r="AA177" s="32">
        <v>-7.5054466230936798</v>
      </c>
      <c r="AB177" s="129">
        <f t="shared" si="25"/>
        <v>0.49470000000000003</v>
      </c>
      <c r="AC177" s="42">
        <v>137400</v>
      </c>
      <c r="AD177" s="129">
        <f t="shared" si="26"/>
        <v>0.18030000000000002</v>
      </c>
      <c r="AE177" s="32">
        <v>19.087799315849487</v>
      </c>
      <c r="AF177" s="129">
        <f t="shared" si="27"/>
        <v>0.75260000000000005</v>
      </c>
      <c r="AG177" s="139">
        <f t="shared" si="28"/>
        <v>3.6614999999999998</v>
      </c>
      <c r="AH177" s="116">
        <f t="shared" si="29"/>
        <v>0.38650000000000001</v>
      </c>
      <c r="AI177" s="245" t="s">
        <v>1381</v>
      </c>
      <c r="AJ177" s="232">
        <v>174</v>
      </c>
    </row>
    <row r="178" spans="2:43" ht="15.75" thickBot="1" x14ac:dyDescent="0.3">
      <c r="B178" s="184" t="s">
        <v>1490</v>
      </c>
      <c r="C178" s="38" t="s">
        <v>1332</v>
      </c>
      <c r="D178" s="38" t="s">
        <v>573</v>
      </c>
      <c r="E178" s="13">
        <v>4</v>
      </c>
      <c r="F178" s="38" t="s">
        <v>574</v>
      </c>
      <c r="G178" s="38" t="s">
        <v>340</v>
      </c>
      <c r="H178" s="38" t="s">
        <v>575</v>
      </c>
      <c r="I178" s="38">
        <v>540158</v>
      </c>
      <c r="J178" s="38">
        <v>5422852</v>
      </c>
      <c r="K178" s="38" t="s">
        <v>165</v>
      </c>
      <c r="L178" s="72">
        <v>0.57171139009904581</v>
      </c>
      <c r="M178" s="81">
        <v>293</v>
      </c>
      <c r="N178" s="141">
        <v>512.49634881201052</v>
      </c>
      <c r="O178" s="105">
        <v>99</v>
      </c>
      <c r="P178" s="63">
        <v>2.96</v>
      </c>
      <c r="Q178" s="26">
        <v>9.0909090909090917</v>
      </c>
      <c r="R178" s="139">
        <f t="shared" si="20"/>
        <v>0.14480000000000001</v>
      </c>
      <c r="S178" s="26">
        <v>13.4</v>
      </c>
      <c r="T178" s="139">
        <f t="shared" si="21"/>
        <v>0.1241</v>
      </c>
      <c r="U178" s="26">
        <v>23.549488054607508</v>
      </c>
      <c r="V178" s="139">
        <f t="shared" si="22"/>
        <v>5.6500000000000002E-2</v>
      </c>
      <c r="W178" s="26">
        <v>24.232081911262799</v>
      </c>
      <c r="X178" s="139">
        <f t="shared" si="23"/>
        <v>0.6784</v>
      </c>
      <c r="Y178" s="26">
        <v>15.384615384615385</v>
      </c>
      <c r="Z178" s="139">
        <f t="shared" si="24"/>
        <v>0.6784</v>
      </c>
      <c r="AA178" s="26">
        <v>-21.160409556314001</v>
      </c>
      <c r="AB178" s="139">
        <f t="shared" si="25"/>
        <v>0.83750000000000002</v>
      </c>
      <c r="AC178" s="43">
        <v>80400</v>
      </c>
      <c r="AD178" s="139">
        <f t="shared" si="26"/>
        <v>0.69259999999999999</v>
      </c>
      <c r="AE178" s="26">
        <v>7.3529411764705888</v>
      </c>
      <c r="AF178" s="139">
        <f t="shared" si="27"/>
        <v>0.44869999999999999</v>
      </c>
      <c r="AG178" s="139">
        <f t="shared" si="28"/>
        <v>3.661</v>
      </c>
      <c r="AH178" s="116">
        <f t="shared" si="29"/>
        <v>0.38290000000000002</v>
      </c>
      <c r="AI178" s="245" t="s">
        <v>1381</v>
      </c>
      <c r="AJ178" s="232">
        <v>175</v>
      </c>
    </row>
    <row r="179" spans="2:43" ht="15.75" thickBot="1" x14ac:dyDescent="0.3">
      <c r="B179" s="188" t="s">
        <v>1610</v>
      </c>
      <c r="C179" s="17" t="s">
        <v>1332</v>
      </c>
      <c r="D179" s="17" t="s">
        <v>712</v>
      </c>
      <c r="E179" s="18">
        <v>2</v>
      </c>
      <c r="F179" s="17" t="s">
        <v>386</v>
      </c>
      <c r="G179" s="17" t="s">
        <v>340</v>
      </c>
      <c r="H179" s="17" t="s">
        <v>713</v>
      </c>
      <c r="I179" s="17">
        <v>540018</v>
      </c>
      <c r="J179" s="17">
        <v>5439460</v>
      </c>
      <c r="K179" s="17" t="s">
        <v>203</v>
      </c>
      <c r="L179" s="79">
        <v>18.410149289317886</v>
      </c>
      <c r="M179" s="88">
        <v>46923</v>
      </c>
      <c r="N179" s="88">
        <v>2548.757169895744</v>
      </c>
      <c r="O179" s="31">
        <v>19757</v>
      </c>
      <c r="P179" s="70">
        <v>2.2209849673533433</v>
      </c>
      <c r="Q179" s="22">
        <v>30.70304195981171</v>
      </c>
      <c r="R179" s="138">
        <f t="shared" si="20"/>
        <v>0.87980000000000003</v>
      </c>
      <c r="S179" s="22">
        <v>26.1</v>
      </c>
      <c r="T179" s="138">
        <f t="shared" si="21"/>
        <v>0.61339999999999995</v>
      </c>
      <c r="U179" s="22">
        <v>32.84316859535835</v>
      </c>
      <c r="V179" s="138">
        <f t="shared" si="22"/>
        <v>0.219</v>
      </c>
      <c r="W179" s="22">
        <v>20.186187486468931</v>
      </c>
      <c r="X179" s="138">
        <f t="shared" si="23"/>
        <v>0.51939999999999997</v>
      </c>
      <c r="Y179" s="22">
        <v>12.242045000665689</v>
      </c>
      <c r="Z179" s="138">
        <f t="shared" si="24"/>
        <v>0.49109999999999998</v>
      </c>
      <c r="AA179" s="22">
        <v>-4.6725548455370598</v>
      </c>
      <c r="AB179" s="138">
        <f t="shared" si="25"/>
        <v>0.34989999999999999</v>
      </c>
      <c r="AC179" s="47">
        <v>98600</v>
      </c>
      <c r="AD179" s="138">
        <f t="shared" si="26"/>
        <v>0.48409999999999997</v>
      </c>
      <c r="AE179" s="22">
        <v>0.73136658722984604</v>
      </c>
      <c r="AF179" s="138">
        <f t="shared" si="27"/>
        <v>9.5399999999999999E-2</v>
      </c>
      <c r="AG179" s="139">
        <f t="shared" si="28"/>
        <v>3.6520999999999999</v>
      </c>
      <c r="AH179" s="116">
        <f t="shared" si="29"/>
        <v>0.37940000000000002</v>
      </c>
      <c r="AI179" s="245" t="s">
        <v>1381</v>
      </c>
      <c r="AJ179" s="232">
        <v>176</v>
      </c>
      <c r="AQ179" s="410" t="s">
        <v>1698</v>
      </c>
    </row>
    <row r="180" spans="2:43" ht="15.75" thickBot="1" x14ac:dyDescent="0.3">
      <c r="B180" s="184" t="s">
        <v>1422</v>
      </c>
      <c r="C180" s="38" t="s">
        <v>1332</v>
      </c>
      <c r="D180" s="38" t="s">
        <v>653</v>
      </c>
      <c r="E180" s="13">
        <v>7</v>
      </c>
      <c r="F180" s="38" t="s">
        <v>654</v>
      </c>
      <c r="G180" s="38" t="s">
        <v>340</v>
      </c>
      <c r="H180" s="38" t="s">
        <v>655</v>
      </c>
      <c r="I180" s="38">
        <v>540036</v>
      </c>
      <c r="J180" s="38">
        <v>5432044</v>
      </c>
      <c r="K180" s="38" t="s">
        <v>188</v>
      </c>
      <c r="L180" s="72">
        <v>1.0333316465859355</v>
      </c>
      <c r="M180" s="81">
        <v>1220</v>
      </c>
      <c r="N180" s="141">
        <v>1180.6470885032945</v>
      </c>
      <c r="O180" s="105">
        <v>416</v>
      </c>
      <c r="P180" s="63">
        <v>2.66</v>
      </c>
      <c r="Q180" s="26">
        <v>25.721153846153843</v>
      </c>
      <c r="R180" s="139">
        <f t="shared" si="20"/>
        <v>0.79500000000000004</v>
      </c>
      <c r="S180" s="26">
        <v>9.3000000000000007</v>
      </c>
      <c r="T180" s="139">
        <f t="shared" si="21"/>
        <v>5.3100000000000001E-2</v>
      </c>
      <c r="U180" s="26">
        <v>22.704918032786885</v>
      </c>
      <c r="V180" s="139">
        <f t="shared" si="22"/>
        <v>4.24E-2</v>
      </c>
      <c r="W180" s="26">
        <v>13.09931506849315</v>
      </c>
      <c r="X180" s="139">
        <f t="shared" si="23"/>
        <v>0.1166</v>
      </c>
      <c r="Y180" s="26">
        <v>9.5380029806259312</v>
      </c>
      <c r="Z180" s="139">
        <f t="shared" si="24"/>
        <v>0.32150000000000001</v>
      </c>
      <c r="AA180" s="26">
        <v>-26.545217957059201</v>
      </c>
      <c r="AB180" s="139">
        <f t="shared" si="25"/>
        <v>0.90820000000000001</v>
      </c>
      <c r="AC180" s="43">
        <v>74200</v>
      </c>
      <c r="AD180" s="139">
        <f t="shared" si="26"/>
        <v>0.79510000000000003</v>
      </c>
      <c r="AE180" s="26">
        <v>12.748344370860929</v>
      </c>
      <c r="AF180" s="139">
        <f t="shared" si="27"/>
        <v>0.61480000000000001</v>
      </c>
      <c r="AG180" s="139">
        <f t="shared" si="28"/>
        <v>3.6467000000000001</v>
      </c>
      <c r="AH180" s="116">
        <f t="shared" si="29"/>
        <v>0.37580000000000002</v>
      </c>
      <c r="AI180" s="245" t="s">
        <v>1381</v>
      </c>
      <c r="AJ180" s="232">
        <v>177</v>
      </c>
    </row>
    <row r="181" spans="2:43" ht="15.75" thickBot="1" x14ac:dyDescent="0.3">
      <c r="B181" s="202" t="s">
        <v>1467</v>
      </c>
      <c r="C181" s="38" t="s">
        <v>1332</v>
      </c>
      <c r="D181" s="38" t="s">
        <v>355</v>
      </c>
      <c r="E181" s="13">
        <v>1</v>
      </c>
      <c r="F181" s="38" t="s">
        <v>356</v>
      </c>
      <c r="G181" s="38" t="s">
        <v>340</v>
      </c>
      <c r="H181" s="38" t="s">
        <v>745</v>
      </c>
      <c r="I181" s="38">
        <v>540120</v>
      </c>
      <c r="J181" s="38">
        <v>5443780</v>
      </c>
      <c r="K181" s="38" t="s">
        <v>213</v>
      </c>
      <c r="L181" s="72">
        <v>0.2528342549185888</v>
      </c>
      <c r="M181" s="81">
        <v>159</v>
      </c>
      <c r="N181" s="141">
        <v>628.87048296203818</v>
      </c>
      <c r="O181" s="105">
        <v>44</v>
      </c>
      <c r="P181" s="63">
        <v>3.61</v>
      </c>
      <c r="Q181" s="26">
        <v>6.8181818181818175</v>
      </c>
      <c r="R181" s="139">
        <f t="shared" si="20"/>
        <v>7.7700000000000005E-2</v>
      </c>
      <c r="S181" s="26">
        <v>42.1</v>
      </c>
      <c r="T181" s="139">
        <f t="shared" si="21"/>
        <v>0.92190000000000005</v>
      </c>
      <c r="U181" s="26">
        <v>24.528301886792452</v>
      </c>
      <c r="V181" s="139">
        <f t="shared" si="22"/>
        <v>0.06</v>
      </c>
      <c r="W181" s="26">
        <v>19.49685534591195</v>
      </c>
      <c r="X181" s="139">
        <f t="shared" si="23"/>
        <v>0.46989999999999998</v>
      </c>
      <c r="Y181" s="26">
        <v>0</v>
      </c>
      <c r="Z181" s="139">
        <f t="shared" si="24"/>
        <v>0</v>
      </c>
      <c r="AA181" s="26">
        <v>-25.2577319587629</v>
      </c>
      <c r="AB181" s="139">
        <f t="shared" si="25"/>
        <v>0.88339999999999996</v>
      </c>
      <c r="AC181" s="146">
        <v>48300</v>
      </c>
      <c r="AD181" s="139">
        <f t="shared" si="26"/>
        <v>0.94350000000000001</v>
      </c>
      <c r="AE181" s="26">
        <v>3.8834951456310676</v>
      </c>
      <c r="AF181" s="139">
        <f t="shared" si="27"/>
        <v>0.28970000000000001</v>
      </c>
      <c r="AG181" s="139">
        <f t="shared" si="28"/>
        <v>3.6461000000000001</v>
      </c>
      <c r="AH181" s="116">
        <f t="shared" si="29"/>
        <v>0.37230000000000002</v>
      </c>
      <c r="AI181" s="245" t="s">
        <v>1381</v>
      </c>
      <c r="AJ181" s="232">
        <v>178</v>
      </c>
    </row>
    <row r="182" spans="2:43" ht="15.75" thickBot="1" x14ac:dyDescent="0.3">
      <c r="B182" s="184" t="s">
        <v>1439</v>
      </c>
      <c r="C182" s="38" t="s">
        <v>1332</v>
      </c>
      <c r="D182" s="38" t="s">
        <v>420</v>
      </c>
      <c r="E182" s="13">
        <v>3</v>
      </c>
      <c r="F182" s="38" t="s">
        <v>421</v>
      </c>
      <c r="G182" s="38" t="s">
        <v>340</v>
      </c>
      <c r="H182" s="38" t="s">
        <v>422</v>
      </c>
      <c r="I182" s="38">
        <v>540071</v>
      </c>
      <c r="J182" s="38">
        <v>5405836</v>
      </c>
      <c r="K182" s="38" t="s">
        <v>126</v>
      </c>
      <c r="L182" s="72">
        <v>0.77968926282470452</v>
      </c>
      <c r="M182" s="81">
        <v>1350</v>
      </c>
      <c r="N182" s="141">
        <v>1731.4590111311011</v>
      </c>
      <c r="O182" s="105">
        <v>584</v>
      </c>
      <c r="P182" s="63">
        <v>2.31</v>
      </c>
      <c r="Q182" s="26">
        <v>15.582191780821919</v>
      </c>
      <c r="R182" s="139">
        <f t="shared" si="20"/>
        <v>0.42399999999999999</v>
      </c>
      <c r="S182" s="26">
        <v>22.5</v>
      </c>
      <c r="T182" s="139">
        <f t="shared" si="21"/>
        <v>0.43609999999999999</v>
      </c>
      <c r="U182" s="26">
        <v>44.592592592592595</v>
      </c>
      <c r="V182" s="139">
        <f t="shared" si="22"/>
        <v>0.84799999999999998</v>
      </c>
      <c r="W182" s="26">
        <v>19.253731343283579</v>
      </c>
      <c r="X182" s="139">
        <f t="shared" si="23"/>
        <v>0.44869999999999999</v>
      </c>
      <c r="Y182" s="26">
        <v>7.5892857142857135</v>
      </c>
      <c r="Z182" s="139">
        <f t="shared" si="24"/>
        <v>0.2261</v>
      </c>
      <c r="AA182" s="26">
        <v>-7.2222222222222197</v>
      </c>
      <c r="AB182" s="139">
        <f t="shared" si="25"/>
        <v>0.48060000000000003</v>
      </c>
      <c r="AC182" s="43">
        <v>90400</v>
      </c>
      <c r="AD182" s="139">
        <f t="shared" si="26"/>
        <v>0.58660000000000001</v>
      </c>
      <c r="AE182" s="26">
        <v>2.1857923497267762</v>
      </c>
      <c r="AF182" s="139">
        <f t="shared" si="27"/>
        <v>0.1731</v>
      </c>
      <c r="AG182" s="139">
        <f t="shared" si="28"/>
        <v>3.6231999999999998</v>
      </c>
      <c r="AH182" s="116">
        <f t="shared" si="29"/>
        <v>0.36870000000000003</v>
      </c>
      <c r="AI182" s="245" t="s">
        <v>1381</v>
      </c>
      <c r="AJ182" s="232">
        <v>179</v>
      </c>
    </row>
    <row r="183" spans="2:43" ht="15.75" thickBot="1" x14ac:dyDescent="0.3">
      <c r="B183" s="184" t="s">
        <v>1616</v>
      </c>
      <c r="C183" s="38" t="s">
        <v>1332</v>
      </c>
      <c r="D183" s="38" t="s">
        <v>410</v>
      </c>
      <c r="E183" s="13">
        <v>11</v>
      </c>
      <c r="F183" s="38" t="s">
        <v>411</v>
      </c>
      <c r="G183" s="38" t="s">
        <v>340</v>
      </c>
      <c r="H183" s="38" t="s">
        <v>412</v>
      </c>
      <c r="I183" s="38">
        <v>540093</v>
      </c>
      <c r="J183" s="38">
        <v>5405452</v>
      </c>
      <c r="K183" s="38" t="s">
        <v>124</v>
      </c>
      <c r="L183" s="72">
        <v>1.8636346850347416</v>
      </c>
      <c r="M183" s="81">
        <v>591</v>
      </c>
      <c r="N183" s="141">
        <v>317.12223685565431</v>
      </c>
      <c r="O183" s="105">
        <v>249</v>
      </c>
      <c r="P183" s="63">
        <v>2.37</v>
      </c>
      <c r="Q183" s="26">
        <v>25.702811244979916</v>
      </c>
      <c r="R183" s="139">
        <f t="shared" si="20"/>
        <v>0.78439999999999999</v>
      </c>
      <c r="S183" s="26">
        <v>17.7</v>
      </c>
      <c r="T183" s="139">
        <f t="shared" si="21"/>
        <v>0.2482</v>
      </c>
      <c r="U183" s="26">
        <v>34.686971235194584</v>
      </c>
      <c r="V183" s="139">
        <f t="shared" si="22"/>
        <v>0.29680000000000001</v>
      </c>
      <c r="W183" s="26">
        <v>27.918781725888326</v>
      </c>
      <c r="X183" s="139">
        <f t="shared" si="23"/>
        <v>0.78090000000000004</v>
      </c>
      <c r="Y183" s="26">
        <v>11.111111111111111</v>
      </c>
      <c r="Z183" s="139">
        <f t="shared" si="24"/>
        <v>0.40279999999999999</v>
      </c>
      <c r="AA183" s="26">
        <v>5.7361376673040096</v>
      </c>
      <c r="AB183" s="139">
        <f t="shared" si="25"/>
        <v>8.4899999999999975E-2</v>
      </c>
      <c r="AC183" s="43">
        <v>51600</v>
      </c>
      <c r="AD183" s="139">
        <f t="shared" si="26"/>
        <v>0.93289999999999995</v>
      </c>
      <c r="AE183" s="26">
        <v>0.66666666666666674</v>
      </c>
      <c r="AF183" s="139">
        <f t="shared" si="27"/>
        <v>8.8300000000000003E-2</v>
      </c>
      <c r="AG183" s="139">
        <f t="shared" si="28"/>
        <v>3.6192000000000002</v>
      </c>
      <c r="AH183" s="116">
        <f t="shared" si="29"/>
        <v>0.36520000000000002</v>
      </c>
      <c r="AI183" s="245" t="s">
        <v>1381</v>
      </c>
      <c r="AJ183" s="232">
        <v>180</v>
      </c>
    </row>
    <row r="184" spans="2:43" ht="15.75" thickBot="1" x14ac:dyDescent="0.3">
      <c r="B184" s="184" t="s">
        <v>1430</v>
      </c>
      <c r="C184" s="38" t="s">
        <v>1332</v>
      </c>
      <c r="D184" s="38" t="s">
        <v>827</v>
      </c>
      <c r="E184" s="13">
        <v>8</v>
      </c>
      <c r="F184" s="38" t="s">
        <v>828</v>
      </c>
      <c r="G184" s="38" t="s">
        <v>340</v>
      </c>
      <c r="H184" s="38" t="s">
        <v>1064</v>
      </c>
      <c r="I184" s="38">
        <v>540245</v>
      </c>
      <c r="J184" s="38">
        <v>5484580</v>
      </c>
      <c r="K184" s="38" t="s">
        <v>314</v>
      </c>
      <c r="L184" s="72">
        <v>0.32999273336183688</v>
      </c>
      <c r="M184" s="81">
        <v>381</v>
      </c>
      <c r="N184" s="141">
        <v>1154.5708783297166</v>
      </c>
      <c r="O184" s="105">
        <v>174</v>
      </c>
      <c r="P184" s="63">
        <v>2.06</v>
      </c>
      <c r="Q184" s="26">
        <v>12.068965517241379</v>
      </c>
      <c r="R184" s="139">
        <f t="shared" si="20"/>
        <v>0.26140000000000002</v>
      </c>
      <c r="S184" s="26">
        <v>29.5</v>
      </c>
      <c r="T184" s="139">
        <f t="shared" si="21"/>
        <v>0.73040000000000005</v>
      </c>
      <c r="U184" s="26">
        <v>37.270341207349084</v>
      </c>
      <c r="V184" s="139">
        <f t="shared" si="22"/>
        <v>0.42399999999999999</v>
      </c>
      <c r="W184" s="26">
        <v>35.958005249343834</v>
      </c>
      <c r="X184" s="139">
        <f t="shared" si="23"/>
        <v>0.92930000000000001</v>
      </c>
      <c r="Y184" s="26">
        <v>22.222222222222221</v>
      </c>
      <c r="Z184" s="139">
        <f t="shared" si="24"/>
        <v>0.89390000000000003</v>
      </c>
      <c r="AA184" s="26">
        <v>-0.73800738007380096</v>
      </c>
      <c r="AB184" s="139">
        <f t="shared" si="25"/>
        <v>0.19789999999999996</v>
      </c>
      <c r="AC184" s="43">
        <v>166700</v>
      </c>
      <c r="AD184" s="139">
        <f t="shared" si="26"/>
        <v>8.1300000000000039E-2</v>
      </c>
      <c r="AE184" s="26">
        <v>0.50761421319796951</v>
      </c>
      <c r="AF184" s="139">
        <f t="shared" si="27"/>
        <v>7.0599999999999996E-2</v>
      </c>
      <c r="AG184" s="139">
        <f t="shared" si="28"/>
        <v>3.5888</v>
      </c>
      <c r="AH184" s="116">
        <f t="shared" si="29"/>
        <v>0.36170000000000002</v>
      </c>
      <c r="AI184" s="245" t="s">
        <v>1381</v>
      </c>
      <c r="AJ184" s="232">
        <v>181</v>
      </c>
    </row>
    <row r="185" spans="2:43" ht="15.75" thickBot="1" x14ac:dyDescent="0.3">
      <c r="B185" s="184" t="s">
        <v>1461</v>
      </c>
      <c r="C185" s="38" t="s">
        <v>1332</v>
      </c>
      <c r="D185" s="38" t="s">
        <v>692</v>
      </c>
      <c r="E185" s="13">
        <v>2</v>
      </c>
      <c r="F185" s="38" t="s">
        <v>693</v>
      </c>
      <c r="G185" s="38" t="s">
        <v>340</v>
      </c>
      <c r="H185" s="38" t="s">
        <v>751</v>
      </c>
      <c r="I185" s="38">
        <v>540113</v>
      </c>
      <c r="J185" s="38">
        <v>5446300</v>
      </c>
      <c r="K185" s="38" t="s">
        <v>215</v>
      </c>
      <c r="L185" s="72">
        <v>0.37363055423005748</v>
      </c>
      <c r="M185" s="81">
        <v>362</v>
      </c>
      <c r="N185" s="141">
        <v>968.87151198320862</v>
      </c>
      <c r="O185" s="105">
        <v>89</v>
      </c>
      <c r="P185" s="63">
        <v>4.07</v>
      </c>
      <c r="Q185" s="26">
        <v>35.955056179775283</v>
      </c>
      <c r="R185" s="139">
        <f t="shared" si="20"/>
        <v>0.92569999999999997</v>
      </c>
      <c r="S185" s="26">
        <v>4.9000000000000004</v>
      </c>
      <c r="T185" s="139">
        <f t="shared" si="21"/>
        <v>1.41E-2</v>
      </c>
      <c r="U185" s="26">
        <v>54.696132596685089</v>
      </c>
      <c r="V185" s="139">
        <f t="shared" si="22"/>
        <v>0.98580000000000001</v>
      </c>
      <c r="W185" s="26">
        <v>8.5635359116022105</v>
      </c>
      <c r="X185" s="139">
        <f t="shared" si="23"/>
        <v>3.8800000000000001E-2</v>
      </c>
      <c r="Y185" s="26">
        <v>10.909090909090908</v>
      </c>
      <c r="Z185" s="139">
        <f t="shared" si="24"/>
        <v>0.3886</v>
      </c>
      <c r="AA185" s="26">
        <v>-13.2911392405063</v>
      </c>
      <c r="AB185" s="139">
        <f t="shared" si="25"/>
        <v>0.68559999999999999</v>
      </c>
      <c r="AC185" s="43">
        <v>95500</v>
      </c>
      <c r="AD185" s="139">
        <f t="shared" si="26"/>
        <v>0.53720000000000001</v>
      </c>
      <c r="AE185" s="26">
        <v>0</v>
      </c>
      <c r="AF185" s="139">
        <f t="shared" si="27"/>
        <v>0</v>
      </c>
      <c r="AG185" s="139">
        <f t="shared" si="28"/>
        <v>3.5758000000000001</v>
      </c>
      <c r="AH185" s="116">
        <f t="shared" si="29"/>
        <v>0.35809999999999997</v>
      </c>
      <c r="AI185" s="245" t="s">
        <v>1381</v>
      </c>
      <c r="AJ185" s="232">
        <v>182</v>
      </c>
    </row>
    <row r="186" spans="2:43" ht="15.75" thickBot="1" x14ac:dyDescent="0.3">
      <c r="B186" s="184" t="s">
        <v>1555</v>
      </c>
      <c r="C186" s="38" t="s">
        <v>1332</v>
      </c>
      <c r="D186" s="38" t="s">
        <v>360</v>
      </c>
      <c r="E186" s="13">
        <v>6</v>
      </c>
      <c r="F186" s="38" t="s">
        <v>361</v>
      </c>
      <c r="G186" s="38" t="s">
        <v>340</v>
      </c>
      <c r="H186" s="38" t="s">
        <v>535</v>
      </c>
      <c r="I186" s="38">
        <v>540056</v>
      </c>
      <c r="J186" s="38">
        <v>5415628</v>
      </c>
      <c r="K186" s="38" t="s">
        <v>155</v>
      </c>
      <c r="L186" s="72">
        <v>9.7251786293455069</v>
      </c>
      <c r="M186" s="81">
        <v>16085</v>
      </c>
      <c r="N186" s="141">
        <v>1653.9541959120295</v>
      </c>
      <c r="O186" s="105">
        <v>6588</v>
      </c>
      <c r="P186" s="63">
        <v>2.41</v>
      </c>
      <c r="Q186" s="26">
        <v>22.935640558591377</v>
      </c>
      <c r="R186" s="139">
        <f t="shared" si="20"/>
        <v>0.6996</v>
      </c>
      <c r="S186" s="26">
        <v>21.9</v>
      </c>
      <c r="T186" s="139">
        <f t="shared" si="21"/>
        <v>0.39710000000000001</v>
      </c>
      <c r="U186" s="26">
        <v>34.274168479950262</v>
      </c>
      <c r="V186" s="139">
        <f t="shared" si="22"/>
        <v>0.27200000000000002</v>
      </c>
      <c r="W186" s="26">
        <v>19.356051115008771</v>
      </c>
      <c r="X186" s="139">
        <f t="shared" si="23"/>
        <v>0.45929999999999999</v>
      </c>
      <c r="Y186" s="26">
        <v>16.380460895097428</v>
      </c>
      <c r="Z186" s="139">
        <f t="shared" si="24"/>
        <v>0.72789999999999999</v>
      </c>
      <c r="AA186" s="26">
        <v>-3.1185909036071902</v>
      </c>
      <c r="AB186" s="139">
        <f t="shared" si="25"/>
        <v>0.29690000000000005</v>
      </c>
      <c r="AC186" s="43">
        <v>92100</v>
      </c>
      <c r="AD186" s="139">
        <f t="shared" si="26"/>
        <v>0.56899999999999995</v>
      </c>
      <c r="AE186" s="26">
        <v>1.7000000000000002</v>
      </c>
      <c r="AF186" s="139">
        <f t="shared" si="27"/>
        <v>0.14480000000000001</v>
      </c>
      <c r="AG186" s="139">
        <f t="shared" si="28"/>
        <v>3.5666000000000002</v>
      </c>
      <c r="AH186" s="116">
        <f t="shared" si="29"/>
        <v>0.35460000000000003</v>
      </c>
      <c r="AI186" s="245" t="s">
        <v>1381</v>
      </c>
      <c r="AJ186" s="232">
        <v>183</v>
      </c>
    </row>
    <row r="187" spans="2:43" ht="15.75" thickBot="1" x14ac:dyDescent="0.3">
      <c r="B187" s="228" t="s">
        <v>1442</v>
      </c>
      <c r="C187" s="38" t="s">
        <v>1332</v>
      </c>
      <c r="D187" s="38" t="s">
        <v>420</v>
      </c>
      <c r="E187" s="13">
        <v>3</v>
      </c>
      <c r="F187" s="38" t="s">
        <v>421</v>
      </c>
      <c r="G187" s="38" t="s">
        <v>340</v>
      </c>
      <c r="H187" s="38" t="s">
        <v>546</v>
      </c>
      <c r="I187" s="38">
        <v>540075</v>
      </c>
      <c r="J187" s="38">
        <v>5416012</v>
      </c>
      <c r="K187" s="38" t="s">
        <v>158</v>
      </c>
      <c r="L187" s="72">
        <v>1.5206613352899572</v>
      </c>
      <c r="M187" s="81">
        <v>1297</v>
      </c>
      <c r="N187" s="141">
        <v>852.91837827433824</v>
      </c>
      <c r="O187" s="105">
        <v>370</v>
      </c>
      <c r="P187" s="63">
        <v>3.49</v>
      </c>
      <c r="Q187" s="26">
        <v>9.1891891891891895</v>
      </c>
      <c r="R187" s="139">
        <f t="shared" si="20"/>
        <v>0.15190000000000001</v>
      </c>
      <c r="S187" s="26">
        <v>7.3</v>
      </c>
      <c r="T187" s="139">
        <f t="shared" si="21"/>
        <v>2.8299999999999999E-2</v>
      </c>
      <c r="U187" s="26">
        <v>45.412490362374712</v>
      </c>
      <c r="V187" s="139">
        <f t="shared" si="22"/>
        <v>0.86570000000000003</v>
      </c>
      <c r="W187" s="26">
        <v>11.17964533538936</v>
      </c>
      <c r="X187" s="139">
        <f t="shared" si="23"/>
        <v>7.7700000000000005E-2</v>
      </c>
      <c r="Y187" s="26">
        <v>10.090361445783133</v>
      </c>
      <c r="Z187" s="139">
        <f t="shared" si="24"/>
        <v>0.35680000000000001</v>
      </c>
      <c r="AA187" s="26">
        <v>-30.399348003259998</v>
      </c>
      <c r="AB187" s="139">
        <f t="shared" si="25"/>
        <v>0.94350000000000001</v>
      </c>
      <c r="AC187" s="43">
        <v>70300</v>
      </c>
      <c r="AD187" s="139">
        <f t="shared" si="26"/>
        <v>0.81979999999999997</v>
      </c>
      <c r="AE187" s="26">
        <v>3.8543897216274088</v>
      </c>
      <c r="AF187" s="139">
        <f t="shared" si="27"/>
        <v>0.28620000000000001</v>
      </c>
      <c r="AG187" s="139">
        <f t="shared" si="28"/>
        <v>3.5299</v>
      </c>
      <c r="AH187" s="116">
        <f t="shared" si="29"/>
        <v>0.35099999999999998</v>
      </c>
      <c r="AI187" s="245" t="s">
        <v>1381</v>
      </c>
      <c r="AJ187" s="232">
        <v>184</v>
      </c>
    </row>
    <row r="188" spans="2:43" ht="15.75" thickBot="1" x14ac:dyDescent="0.3">
      <c r="B188" s="184" t="s">
        <v>1159</v>
      </c>
      <c r="C188" s="38" t="s">
        <v>1332</v>
      </c>
      <c r="D188" s="38" t="s">
        <v>390</v>
      </c>
      <c r="E188" s="13">
        <v>6</v>
      </c>
      <c r="F188" s="38" t="s">
        <v>391</v>
      </c>
      <c r="G188" s="38" t="s">
        <v>340</v>
      </c>
      <c r="H188" s="38" t="s">
        <v>666</v>
      </c>
      <c r="I188" s="38">
        <v>540102</v>
      </c>
      <c r="J188" s="38">
        <v>5432908</v>
      </c>
      <c r="K188" s="38" t="s">
        <v>191</v>
      </c>
      <c r="L188" s="72">
        <v>0.54198775513836361</v>
      </c>
      <c r="M188" s="81">
        <v>417</v>
      </c>
      <c r="N188" s="141">
        <v>769.39007578417409</v>
      </c>
      <c r="O188" s="105">
        <v>164</v>
      </c>
      <c r="P188" s="63">
        <v>2.54</v>
      </c>
      <c r="Q188" s="26">
        <v>15.24390243902439</v>
      </c>
      <c r="R188" s="139">
        <f t="shared" si="20"/>
        <v>0.4098</v>
      </c>
      <c r="S188" s="26">
        <v>21.7</v>
      </c>
      <c r="T188" s="139">
        <f t="shared" si="21"/>
        <v>0.39</v>
      </c>
      <c r="U188" s="26">
        <v>35.011990407673856</v>
      </c>
      <c r="V188" s="139">
        <f t="shared" si="22"/>
        <v>0.31440000000000001</v>
      </c>
      <c r="W188" s="26">
        <v>18.465227817745802</v>
      </c>
      <c r="X188" s="139">
        <f t="shared" si="23"/>
        <v>0.40629999999999999</v>
      </c>
      <c r="Y188" s="26">
        <v>16.901408450704224</v>
      </c>
      <c r="Z188" s="139">
        <f t="shared" si="24"/>
        <v>0.75260000000000005</v>
      </c>
      <c r="AA188" s="26">
        <v>11.745513866231599</v>
      </c>
      <c r="AB188" s="139">
        <f t="shared" si="25"/>
        <v>4.9499999999999988E-2</v>
      </c>
      <c r="AC188" s="43">
        <v>74800</v>
      </c>
      <c r="AD188" s="139">
        <f t="shared" si="26"/>
        <v>0.78449999999999998</v>
      </c>
      <c r="AE188" s="26">
        <v>6.557377049180328</v>
      </c>
      <c r="AF188" s="139">
        <f t="shared" si="27"/>
        <v>0.40279999999999999</v>
      </c>
      <c r="AG188" s="139">
        <f t="shared" si="28"/>
        <v>3.5099000000000005</v>
      </c>
      <c r="AH188" s="116">
        <f t="shared" si="29"/>
        <v>0.34749999999999998</v>
      </c>
      <c r="AI188" s="245" t="s">
        <v>1381</v>
      </c>
      <c r="AJ188" s="232">
        <v>185</v>
      </c>
    </row>
    <row r="189" spans="2:43" ht="15.75" thickBot="1" x14ac:dyDescent="0.3">
      <c r="B189" s="184" t="s">
        <v>1590</v>
      </c>
      <c r="C189" s="38" t="s">
        <v>1332</v>
      </c>
      <c r="D189" s="38" t="s">
        <v>425</v>
      </c>
      <c r="E189" s="13">
        <v>5</v>
      </c>
      <c r="F189" s="38" t="s">
        <v>426</v>
      </c>
      <c r="G189" s="38" t="s">
        <v>340</v>
      </c>
      <c r="H189" s="38" t="s">
        <v>427</v>
      </c>
      <c r="I189" s="38">
        <v>540253</v>
      </c>
      <c r="J189" s="38">
        <v>5406004</v>
      </c>
      <c r="K189" s="38" t="s">
        <v>127</v>
      </c>
      <c r="L189" s="72">
        <v>0.40933299118899941</v>
      </c>
      <c r="M189" s="81">
        <v>918</v>
      </c>
      <c r="N189" s="141">
        <v>2242.6728843269225</v>
      </c>
      <c r="O189" s="105">
        <v>349</v>
      </c>
      <c r="P189" s="63">
        <v>2.48</v>
      </c>
      <c r="Q189" s="26">
        <v>15.472779369627506</v>
      </c>
      <c r="R189" s="139">
        <f t="shared" si="20"/>
        <v>0.4204</v>
      </c>
      <c r="S189" s="26">
        <v>18.899999999999999</v>
      </c>
      <c r="T189" s="139">
        <f t="shared" si="21"/>
        <v>0.27650000000000002</v>
      </c>
      <c r="U189" s="26">
        <v>39.869281045751634</v>
      </c>
      <c r="V189" s="139">
        <f t="shared" si="22"/>
        <v>0.66779999999999995</v>
      </c>
      <c r="W189" s="26">
        <v>22.890173410404625</v>
      </c>
      <c r="X189" s="139">
        <f t="shared" si="23"/>
        <v>0.6431</v>
      </c>
      <c r="Y189" s="26">
        <v>8.7896253602305485</v>
      </c>
      <c r="Z189" s="139">
        <f t="shared" si="24"/>
        <v>0.28260000000000002</v>
      </c>
      <c r="AA189" s="26">
        <v>-3.1007751937984498</v>
      </c>
      <c r="AB189" s="139">
        <f t="shared" si="25"/>
        <v>0.28979999999999995</v>
      </c>
      <c r="AC189" s="43">
        <v>105600</v>
      </c>
      <c r="AD189" s="139">
        <f t="shared" si="26"/>
        <v>0.39229999999999998</v>
      </c>
      <c r="AE189" s="26">
        <v>9.2436974789915975</v>
      </c>
      <c r="AF189" s="139">
        <f t="shared" si="27"/>
        <v>0.52290000000000003</v>
      </c>
      <c r="AG189" s="139">
        <f t="shared" si="28"/>
        <v>3.4953999999999996</v>
      </c>
      <c r="AH189" s="116">
        <f t="shared" si="29"/>
        <v>0.34389999999999998</v>
      </c>
      <c r="AI189" s="245" t="s">
        <v>1381</v>
      </c>
      <c r="AJ189" s="232">
        <v>186</v>
      </c>
    </row>
    <row r="190" spans="2:43" ht="15.75" thickBot="1" x14ac:dyDescent="0.3">
      <c r="B190" s="184" t="s">
        <v>1406</v>
      </c>
      <c r="C190" s="38" t="s">
        <v>1332</v>
      </c>
      <c r="D190" s="38" t="s">
        <v>552</v>
      </c>
      <c r="E190" s="13">
        <v>3</v>
      </c>
      <c r="F190" s="38" t="s">
        <v>553</v>
      </c>
      <c r="G190" s="38" t="s">
        <v>340</v>
      </c>
      <c r="H190" s="38" t="s">
        <v>1034</v>
      </c>
      <c r="I190" s="38">
        <v>540238</v>
      </c>
      <c r="J190" s="38">
        <v>5478964</v>
      </c>
      <c r="K190" s="38" t="s">
        <v>304</v>
      </c>
      <c r="L190" s="72">
        <v>0.25747154219322915</v>
      </c>
      <c r="M190" s="81">
        <v>183</v>
      </c>
      <c r="N190" s="141">
        <v>710.7581616249488</v>
      </c>
      <c r="O190" s="105">
        <v>59</v>
      </c>
      <c r="P190" s="63">
        <v>3.1</v>
      </c>
      <c r="Q190" s="26">
        <v>8.4745762711864394</v>
      </c>
      <c r="R190" s="139">
        <f t="shared" si="20"/>
        <v>0.1236</v>
      </c>
      <c r="S190" s="26">
        <v>26.3</v>
      </c>
      <c r="T190" s="139">
        <f t="shared" si="21"/>
        <v>0.63119999999999998</v>
      </c>
      <c r="U190" s="26">
        <v>40.437158469945359</v>
      </c>
      <c r="V190" s="139">
        <f t="shared" si="22"/>
        <v>0.6925</v>
      </c>
      <c r="W190" s="26">
        <v>14.754098360655737</v>
      </c>
      <c r="X190" s="139">
        <f t="shared" si="23"/>
        <v>0.2084</v>
      </c>
      <c r="Y190" s="26">
        <v>13</v>
      </c>
      <c r="Z190" s="139">
        <f t="shared" si="24"/>
        <v>0.54769999999999996</v>
      </c>
      <c r="AA190" s="26">
        <v>6.875</v>
      </c>
      <c r="AB190" s="139">
        <f t="shared" si="25"/>
        <v>7.4300000000000033E-2</v>
      </c>
      <c r="AC190" s="43">
        <v>77900</v>
      </c>
      <c r="AD190" s="139">
        <f t="shared" si="26"/>
        <v>0.74560000000000004</v>
      </c>
      <c r="AE190" s="26">
        <v>7.0588235294117645</v>
      </c>
      <c r="AF190" s="139">
        <f t="shared" si="27"/>
        <v>0.42749999999999999</v>
      </c>
      <c r="AG190" s="139">
        <f t="shared" si="28"/>
        <v>3.4508000000000005</v>
      </c>
      <c r="AH190" s="116">
        <f t="shared" si="29"/>
        <v>0.34039999999999998</v>
      </c>
      <c r="AI190" s="245" t="s">
        <v>1381</v>
      </c>
      <c r="AJ190" s="232">
        <v>187</v>
      </c>
    </row>
    <row r="191" spans="2:43" ht="15.75" thickBot="1" x14ac:dyDescent="0.3">
      <c r="B191" s="184" t="s">
        <v>1560</v>
      </c>
      <c r="C191" s="38" t="s">
        <v>1332</v>
      </c>
      <c r="D191" s="38" t="s">
        <v>947</v>
      </c>
      <c r="E191" s="13">
        <v>5</v>
      </c>
      <c r="F191" s="38" t="s">
        <v>948</v>
      </c>
      <c r="G191" s="38" t="s">
        <v>340</v>
      </c>
      <c r="H191" s="38" t="s">
        <v>968</v>
      </c>
      <c r="I191" s="38">
        <v>540064</v>
      </c>
      <c r="J191" s="38">
        <v>5468596</v>
      </c>
      <c r="K191" s="38" t="s">
        <v>282</v>
      </c>
      <c r="L191" s="72">
        <v>3.2822317105139143</v>
      </c>
      <c r="M191" s="81">
        <v>3100</v>
      </c>
      <c r="N191" s="141">
        <v>944.47932791272024</v>
      </c>
      <c r="O191" s="105">
        <v>1483</v>
      </c>
      <c r="P191" s="63">
        <v>2.0299999999999998</v>
      </c>
      <c r="Q191" s="26">
        <v>27.646662171274443</v>
      </c>
      <c r="R191" s="139">
        <f t="shared" si="20"/>
        <v>0.83740000000000003</v>
      </c>
      <c r="S191" s="26">
        <v>19.5</v>
      </c>
      <c r="T191" s="139">
        <f t="shared" si="21"/>
        <v>0.3014</v>
      </c>
      <c r="U191" s="26">
        <v>36.548387096774192</v>
      </c>
      <c r="V191" s="139">
        <f t="shared" si="22"/>
        <v>0.378</v>
      </c>
      <c r="W191" s="26">
        <v>20.299003322259136</v>
      </c>
      <c r="X191" s="139">
        <f t="shared" si="23"/>
        <v>0.53</v>
      </c>
      <c r="Y191" s="26">
        <v>10.982888977317947</v>
      </c>
      <c r="Z191" s="139">
        <f t="shared" si="24"/>
        <v>0.3957</v>
      </c>
      <c r="AA191" s="26">
        <v>-5.3198031980319804</v>
      </c>
      <c r="AB191" s="139">
        <f t="shared" si="25"/>
        <v>0.38519999999999999</v>
      </c>
      <c r="AC191" s="43">
        <v>115600</v>
      </c>
      <c r="AD191" s="139">
        <f t="shared" si="26"/>
        <v>0.3216</v>
      </c>
      <c r="AE191" s="26">
        <v>3.9113428943937421</v>
      </c>
      <c r="AF191" s="139">
        <f t="shared" si="27"/>
        <v>0.29320000000000002</v>
      </c>
      <c r="AG191" s="139">
        <f t="shared" si="28"/>
        <v>3.4425000000000003</v>
      </c>
      <c r="AH191" s="116">
        <f t="shared" si="29"/>
        <v>0.33679999999999999</v>
      </c>
      <c r="AI191" s="245" t="s">
        <v>1381</v>
      </c>
      <c r="AJ191" s="232">
        <v>188</v>
      </c>
    </row>
    <row r="192" spans="2:43" ht="15.75" thickBot="1" x14ac:dyDescent="0.3">
      <c r="B192" s="185" t="s">
        <v>1660</v>
      </c>
      <c r="C192" s="37" t="s">
        <v>1331</v>
      </c>
      <c r="D192" s="37" t="s">
        <v>344</v>
      </c>
      <c r="E192" s="12">
        <v>6</v>
      </c>
      <c r="F192" s="37" t="s">
        <v>345</v>
      </c>
      <c r="G192" s="37" t="s">
        <v>340</v>
      </c>
      <c r="H192" s="37" t="s">
        <v>1226</v>
      </c>
      <c r="I192" s="37">
        <v>540160</v>
      </c>
      <c r="J192" s="37" t="s">
        <v>1302</v>
      </c>
      <c r="K192" s="37" t="s">
        <v>1302</v>
      </c>
      <c r="L192" s="71">
        <v>643.55286492031939</v>
      </c>
      <c r="M192" s="80">
        <v>26128</v>
      </c>
      <c r="N192" s="140">
        <v>40.599617256361682</v>
      </c>
      <c r="O192" s="104">
        <v>9330</v>
      </c>
      <c r="P192" s="62">
        <v>2.5262593783494105</v>
      </c>
      <c r="Q192" s="32">
        <v>14.630225080385854</v>
      </c>
      <c r="R192" s="129">
        <f t="shared" si="20"/>
        <v>0.3745</v>
      </c>
      <c r="S192" s="32">
        <v>25.437661744557772</v>
      </c>
      <c r="T192" s="129">
        <f t="shared" si="21"/>
        <v>0.56379999999999997</v>
      </c>
      <c r="U192" s="32">
        <v>35.992039191671772</v>
      </c>
      <c r="V192" s="129">
        <f t="shared" si="22"/>
        <v>0.3427</v>
      </c>
      <c r="W192" s="32">
        <v>17.878350865286734</v>
      </c>
      <c r="X192" s="129">
        <f t="shared" si="23"/>
        <v>0.3851</v>
      </c>
      <c r="Y192" s="32">
        <v>13.654618473895583</v>
      </c>
      <c r="Z192" s="129">
        <f t="shared" si="24"/>
        <v>0.60070000000000001</v>
      </c>
      <c r="AA192" s="32">
        <v>4.0878468389601501</v>
      </c>
      <c r="AB192" s="129">
        <f t="shared" si="25"/>
        <v>0.10250000000000004</v>
      </c>
      <c r="AC192" s="42">
        <v>128800</v>
      </c>
      <c r="AD192" s="129">
        <f t="shared" si="26"/>
        <v>0.24029999999999996</v>
      </c>
      <c r="AE192" s="32">
        <v>21.64003143830233</v>
      </c>
      <c r="AF192" s="129">
        <f t="shared" si="27"/>
        <v>0.81620000000000004</v>
      </c>
      <c r="AG192" s="139">
        <f t="shared" si="28"/>
        <v>3.4257999999999997</v>
      </c>
      <c r="AH192" s="116">
        <f t="shared" si="29"/>
        <v>0.33329999999999999</v>
      </c>
      <c r="AI192" s="245" t="s">
        <v>1381</v>
      </c>
      <c r="AJ192" s="232">
        <v>189</v>
      </c>
    </row>
    <row r="193" spans="2:43" ht="15.75" thickBot="1" x14ac:dyDescent="0.3">
      <c r="B193" s="184" t="s">
        <v>1451</v>
      </c>
      <c r="C193" s="38" t="s">
        <v>1332</v>
      </c>
      <c r="D193" s="38" t="s">
        <v>516</v>
      </c>
      <c r="E193" s="13">
        <v>2</v>
      </c>
      <c r="F193" s="38" t="s">
        <v>517</v>
      </c>
      <c r="G193" s="38" t="s">
        <v>340</v>
      </c>
      <c r="H193" s="38" t="s">
        <v>778</v>
      </c>
      <c r="I193" s="38">
        <v>545537</v>
      </c>
      <c r="J193" s="38">
        <v>5450932</v>
      </c>
      <c r="K193" s="38" t="s">
        <v>224</v>
      </c>
      <c r="L193" s="72">
        <v>1.1507690548562817</v>
      </c>
      <c r="M193" s="81">
        <v>1174</v>
      </c>
      <c r="N193" s="141">
        <v>1020.1873217268774</v>
      </c>
      <c r="O193" s="105">
        <v>372</v>
      </c>
      <c r="P193" s="63">
        <v>3.16</v>
      </c>
      <c r="Q193" s="26">
        <v>17.473118279569892</v>
      </c>
      <c r="R193" s="139">
        <f t="shared" si="20"/>
        <v>0.49819999999999998</v>
      </c>
      <c r="S193" s="26">
        <v>24</v>
      </c>
      <c r="T193" s="139">
        <f t="shared" si="21"/>
        <v>0.4929</v>
      </c>
      <c r="U193" s="26">
        <v>41.482112436115841</v>
      </c>
      <c r="V193" s="139">
        <f t="shared" si="22"/>
        <v>0.77029999999999998</v>
      </c>
      <c r="W193" s="26">
        <v>20.868824531516182</v>
      </c>
      <c r="X193" s="139">
        <f t="shared" si="23"/>
        <v>0.54769999999999996</v>
      </c>
      <c r="Y193" s="26">
        <v>11.432706222865413</v>
      </c>
      <c r="Z193" s="139">
        <f t="shared" si="24"/>
        <v>0.43809999999999999</v>
      </c>
      <c r="AA193" s="26">
        <v>1.7127799736495399</v>
      </c>
      <c r="AB193" s="139">
        <f t="shared" si="25"/>
        <v>0.14139999999999997</v>
      </c>
      <c r="AC193" s="43">
        <v>153300</v>
      </c>
      <c r="AD193" s="139">
        <f t="shared" si="26"/>
        <v>0.12729999999999997</v>
      </c>
      <c r="AE193" s="26">
        <v>6.3380281690140841</v>
      </c>
      <c r="AF193" s="139">
        <f t="shared" si="27"/>
        <v>0.3992</v>
      </c>
      <c r="AG193" s="139">
        <f t="shared" si="28"/>
        <v>3.4150999999999998</v>
      </c>
      <c r="AH193" s="116">
        <f t="shared" si="29"/>
        <v>0.32969999999999999</v>
      </c>
      <c r="AI193" s="245" t="s">
        <v>1381</v>
      </c>
      <c r="AJ193" s="232">
        <v>190</v>
      </c>
      <c r="AQ193" s="410" t="s">
        <v>1698</v>
      </c>
    </row>
    <row r="194" spans="2:43" ht="15.75" thickBot="1" x14ac:dyDescent="0.3">
      <c r="B194" s="184" t="s">
        <v>1593</v>
      </c>
      <c r="C194" s="38" t="s">
        <v>1332</v>
      </c>
      <c r="D194" s="38" t="s">
        <v>405</v>
      </c>
      <c r="E194" s="13">
        <v>1</v>
      </c>
      <c r="F194" s="38" t="s">
        <v>406</v>
      </c>
      <c r="G194" s="38" t="s">
        <v>340</v>
      </c>
      <c r="H194" s="38" t="s">
        <v>407</v>
      </c>
      <c r="I194" s="38">
        <v>540170</v>
      </c>
      <c r="J194" s="38">
        <v>5405332</v>
      </c>
      <c r="K194" s="38" t="s">
        <v>123</v>
      </c>
      <c r="L194" s="72">
        <v>9.5037003669401763</v>
      </c>
      <c r="M194" s="81">
        <v>17261</v>
      </c>
      <c r="N194" s="141">
        <v>1816.2399206149819</v>
      </c>
      <c r="O194" s="105">
        <v>7154</v>
      </c>
      <c r="P194" s="63">
        <v>2.3199999999999998</v>
      </c>
      <c r="Q194" s="26">
        <v>23.679060665362034</v>
      </c>
      <c r="R194" s="139">
        <f t="shared" si="20"/>
        <v>0.73140000000000005</v>
      </c>
      <c r="S194" s="26">
        <v>19.7</v>
      </c>
      <c r="T194" s="139">
        <f t="shared" si="21"/>
        <v>0.312</v>
      </c>
      <c r="U194" s="26">
        <v>38.578297896993227</v>
      </c>
      <c r="V194" s="139">
        <f t="shared" si="22"/>
        <v>0.57240000000000002</v>
      </c>
      <c r="W194" s="26">
        <v>25.434782608695649</v>
      </c>
      <c r="X194" s="139">
        <f t="shared" si="23"/>
        <v>0.7208</v>
      </c>
      <c r="Y194" s="26">
        <v>10.465213396809487</v>
      </c>
      <c r="Z194" s="139">
        <f t="shared" si="24"/>
        <v>0.3745</v>
      </c>
      <c r="AA194" s="26">
        <v>-1.86215510389463</v>
      </c>
      <c r="AB194" s="139">
        <f t="shared" si="25"/>
        <v>0.23680000000000001</v>
      </c>
      <c r="AC194" s="43">
        <v>110600</v>
      </c>
      <c r="AD194" s="139">
        <f t="shared" si="26"/>
        <v>0.36399999999999999</v>
      </c>
      <c r="AE194" s="26">
        <v>0.64743967039434958</v>
      </c>
      <c r="AF194" s="139">
        <f t="shared" si="27"/>
        <v>8.48E-2</v>
      </c>
      <c r="AG194" s="139">
        <f t="shared" si="28"/>
        <v>3.3967000000000001</v>
      </c>
      <c r="AH194" s="116">
        <f t="shared" si="29"/>
        <v>0.32619999999999999</v>
      </c>
      <c r="AI194" s="245" t="s">
        <v>1381</v>
      </c>
      <c r="AJ194" s="232">
        <v>191</v>
      </c>
    </row>
    <row r="195" spans="2:43" ht="15.75" thickBot="1" x14ac:dyDescent="0.3">
      <c r="B195" s="184" t="s">
        <v>1429</v>
      </c>
      <c r="C195" s="38" t="s">
        <v>1332</v>
      </c>
      <c r="D195" s="38" t="s">
        <v>827</v>
      </c>
      <c r="E195" s="13">
        <v>8</v>
      </c>
      <c r="F195" s="38" t="s">
        <v>828</v>
      </c>
      <c r="G195" s="38" t="s">
        <v>340</v>
      </c>
      <c r="H195" s="38" t="s">
        <v>829</v>
      </c>
      <c r="I195" s="38">
        <v>540052</v>
      </c>
      <c r="J195" s="38">
        <v>5455588</v>
      </c>
      <c r="K195" s="38" t="s">
        <v>240</v>
      </c>
      <c r="L195" s="72">
        <v>2.7859930845312904</v>
      </c>
      <c r="M195" s="81">
        <v>3019</v>
      </c>
      <c r="N195" s="141">
        <v>1083.6351377763417</v>
      </c>
      <c r="O195" s="105">
        <v>1237</v>
      </c>
      <c r="P195" s="63">
        <v>2.44</v>
      </c>
      <c r="Q195" s="26">
        <v>18.512530315278898</v>
      </c>
      <c r="R195" s="139">
        <f t="shared" ref="R195:R258" si="30">_xlfn.PERCENTRANK.INC(Q$3:Q$286,Q195,4)</f>
        <v>0.55469999999999997</v>
      </c>
      <c r="S195" s="26">
        <v>8.1</v>
      </c>
      <c r="T195" s="139">
        <f t="shared" ref="T195:T258" si="31">_xlfn.PERCENTRANK.INC(S$3:S$286,S195,4)</f>
        <v>4.5999999999999999E-2</v>
      </c>
      <c r="U195" s="26">
        <v>31.699238158330573</v>
      </c>
      <c r="V195" s="139">
        <f t="shared" ref="V195:V258" si="32">_xlfn.PERCENTRANK.INC(U$3:U$286,U195,4)</f>
        <v>0.1731</v>
      </c>
      <c r="W195" s="26">
        <v>20.470354421994038</v>
      </c>
      <c r="X195" s="139">
        <f t="shared" ref="X195:X258" si="33">_xlfn.PERCENTRANK.INC(W$3:W$286,W195,4)</f>
        <v>0.53710000000000002</v>
      </c>
      <c r="Y195" s="26">
        <v>13.966480446927374</v>
      </c>
      <c r="Z195" s="139">
        <f t="shared" ref="Z195:Z258" si="34">_xlfn.PERCENTRANK.INC(Y$3:Y$286,Y195,4)</f>
        <v>0.61829999999999996</v>
      </c>
      <c r="AA195" s="26">
        <v>-0.786163522012579</v>
      </c>
      <c r="AB195" s="139">
        <f t="shared" ref="AB195:AB258" si="35">1-(_xlfn.PERCENTRANK.INC(AA$3:AA$286,AA195,4))</f>
        <v>0.20150000000000001</v>
      </c>
      <c r="AC195" s="43">
        <v>104200</v>
      </c>
      <c r="AD195" s="139">
        <f t="shared" ref="AD195:AD258" si="36">1-(_xlfn.PERCENTRANK.INC(AC$3:AC$286,AC195,4))</f>
        <v>0.42049999999999998</v>
      </c>
      <c r="AE195" s="26">
        <v>21.807318894697538</v>
      </c>
      <c r="AF195" s="139">
        <f t="shared" ref="AF195:AF258" si="37">_xlfn.PERCENTRANK.INC(AE$3:AE$286,AE195,4)</f>
        <v>0.82679999999999998</v>
      </c>
      <c r="AG195" s="139">
        <f t="shared" ref="AG195:AG258" si="38">AF195+AD195+AB195+Z195+X195+V195+T195+R195</f>
        <v>3.3779999999999997</v>
      </c>
      <c r="AH195" s="116">
        <f t="shared" si="29"/>
        <v>0.3226</v>
      </c>
      <c r="AI195" s="245" t="s">
        <v>1381</v>
      </c>
      <c r="AJ195" s="232">
        <v>192</v>
      </c>
    </row>
    <row r="196" spans="2:43" ht="15.75" thickBot="1" x14ac:dyDescent="0.3">
      <c r="B196" s="186" t="s">
        <v>1417</v>
      </c>
      <c r="C196" s="48" t="s">
        <v>1332</v>
      </c>
      <c r="D196" s="48" t="s">
        <v>365</v>
      </c>
      <c r="E196" s="49">
        <v>4</v>
      </c>
      <c r="F196" s="48" t="s">
        <v>366</v>
      </c>
      <c r="G196" s="48" t="s">
        <v>340</v>
      </c>
      <c r="H196" s="48" t="s">
        <v>608</v>
      </c>
      <c r="I196" s="48">
        <v>540293</v>
      </c>
      <c r="J196" s="48">
        <v>5427028</v>
      </c>
      <c r="K196" s="48" t="s">
        <v>175</v>
      </c>
      <c r="L196" s="75">
        <v>5.5801743854668189</v>
      </c>
      <c r="M196" s="84">
        <v>2882</v>
      </c>
      <c r="N196" s="143">
        <v>516.47131449977098</v>
      </c>
      <c r="O196" s="107">
        <v>1254</v>
      </c>
      <c r="P196" s="66">
        <v>2.27</v>
      </c>
      <c r="Q196" s="50">
        <v>22.488038277511961</v>
      </c>
      <c r="R196" s="136">
        <f t="shared" si="30"/>
        <v>0.6855</v>
      </c>
      <c r="S196" s="50">
        <v>25.8</v>
      </c>
      <c r="T196" s="136">
        <f t="shared" si="31"/>
        <v>0.59919999999999995</v>
      </c>
      <c r="U196" s="50">
        <v>39.31297709923664</v>
      </c>
      <c r="V196" s="136">
        <f t="shared" si="32"/>
        <v>0.62190000000000001</v>
      </c>
      <c r="W196" s="50">
        <v>15.425158116654956</v>
      </c>
      <c r="X196" s="136">
        <f t="shared" si="33"/>
        <v>0.25080000000000002</v>
      </c>
      <c r="Y196" s="50">
        <v>13.403476669716378</v>
      </c>
      <c r="Z196" s="136">
        <f t="shared" si="34"/>
        <v>0.57589999999999997</v>
      </c>
      <c r="AA196" s="50">
        <v>-0.17289073305670799</v>
      </c>
      <c r="AB196" s="136">
        <f t="shared" si="35"/>
        <v>0.18030000000000002</v>
      </c>
      <c r="AC196" s="51">
        <v>127100</v>
      </c>
      <c r="AD196" s="136">
        <f t="shared" si="36"/>
        <v>0.24390000000000001</v>
      </c>
      <c r="AE196" s="50">
        <v>2.4199288256227756</v>
      </c>
      <c r="AF196" s="136">
        <f t="shared" si="37"/>
        <v>0.2014</v>
      </c>
      <c r="AG196" s="139">
        <f t="shared" si="38"/>
        <v>3.3589000000000002</v>
      </c>
      <c r="AH196" s="116">
        <f t="shared" ref="AH196:AH259" si="39">_xlfn.PERCENTRANK.INC(AG$4:AG$286,AG196,4)</f>
        <v>0.31909999999999999</v>
      </c>
      <c r="AI196" s="245" t="s">
        <v>1381</v>
      </c>
      <c r="AJ196" s="232">
        <v>193</v>
      </c>
    </row>
    <row r="197" spans="2:43" ht="15.75" thickBot="1" x14ac:dyDescent="0.3">
      <c r="B197" s="184" t="s">
        <v>1605</v>
      </c>
      <c r="C197" s="38" t="s">
        <v>1332</v>
      </c>
      <c r="D197" s="38" t="s">
        <v>707</v>
      </c>
      <c r="E197" s="13">
        <v>10</v>
      </c>
      <c r="F197" s="38" t="s">
        <v>708</v>
      </c>
      <c r="G197" s="38" t="s">
        <v>340</v>
      </c>
      <c r="H197" s="38" t="s">
        <v>855</v>
      </c>
      <c r="I197" s="38">
        <v>540208</v>
      </c>
      <c r="J197" s="38">
        <v>5458684</v>
      </c>
      <c r="K197" s="38" t="s">
        <v>248</v>
      </c>
      <c r="L197" s="72">
        <v>2.7094971065029108</v>
      </c>
      <c r="M197" s="81">
        <v>5208</v>
      </c>
      <c r="N197" s="141">
        <v>1922.1279061345272</v>
      </c>
      <c r="O197" s="105">
        <v>1895</v>
      </c>
      <c r="P197" s="63">
        <v>2.69</v>
      </c>
      <c r="Q197" s="26">
        <v>14.248021108179421</v>
      </c>
      <c r="R197" s="139">
        <f t="shared" si="30"/>
        <v>0.3604</v>
      </c>
      <c r="S197" s="26">
        <v>22.5</v>
      </c>
      <c r="T197" s="139">
        <f t="shared" si="31"/>
        <v>0.43609999999999999</v>
      </c>
      <c r="U197" s="26">
        <v>38.306451612903224</v>
      </c>
      <c r="V197" s="139">
        <f t="shared" si="32"/>
        <v>0.54059999999999997</v>
      </c>
      <c r="W197" s="26">
        <v>19.141463414634146</v>
      </c>
      <c r="X197" s="139">
        <f t="shared" si="33"/>
        <v>0.43809999999999999</v>
      </c>
      <c r="Y197" s="26">
        <v>8.3399734395750347</v>
      </c>
      <c r="Z197" s="139">
        <f t="shared" si="34"/>
        <v>0.26140000000000002</v>
      </c>
      <c r="AA197" s="26">
        <v>-3.0190085724934801</v>
      </c>
      <c r="AB197" s="139">
        <f t="shared" si="35"/>
        <v>0.2863</v>
      </c>
      <c r="AC197" s="43">
        <v>105000</v>
      </c>
      <c r="AD197" s="139">
        <f t="shared" si="36"/>
        <v>0.39929999999999999</v>
      </c>
      <c r="AE197" s="26">
        <v>12.960554833116603</v>
      </c>
      <c r="AF197" s="139">
        <f t="shared" si="37"/>
        <v>0.62190000000000001</v>
      </c>
      <c r="AG197" s="139">
        <f t="shared" si="38"/>
        <v>3.3441000000000001</v>
      </c>
      <c r="AH197" s="116">
        <f t="shared" si="39"/>
        <v>0.31559999999999999</v>
      </c>
      <c r="AI197" s="245" t="s">
        <v>1381</v>
      </c>
      <c r="AJ197" s="232">
        <v>194</v>
      </c>
    </row>
    <row r="198" spans="2:43" ht="15.75" thickBot="1" x14ac:dyDescent="0.3">
      <c r="B198" s="184" t="s">
        <v>1556</v>
      </c>
      <c r="C198" s="38" t="s">
        <v>1332</v>
      </c>
      <c r="D198" s="38" t="s">
        <v>360</v>
      </c>
      <c r="E198" s="13">
        <v>6</v>
      </c>
      <c r="F198" s="38" t="s">
        <v>361</v>
      </c>
      <c r="G198" s="38" t="s">
        <v>340</v>
      </c>
      <c r="H198" s="38" t="s">
        <v>992</v>
      </c>
      <c r="I198" s="38">
        <v>540242</v>
      </c>
      <c r="J198" s="38">
        <v>5471380</v>
      </c>
      <c r="K198" s="38" t="s">
        <v>290</v>
      </c>
      <c r="L198" s="72">
        <v>1.3336279602740515</v>
      </c>
      <c r="M198" s="81">
        <v>1914</v>
      </c>
      <c r="N198" s="141">
        <v>1435.1828673468169</v>
      </c>
      <c r="O198" s="105">
        <v>621</v>
      </c>
      <c r="P198" s="63">
        <v>2.6</v>
      </c>
      <c r="Q198" s="26">
        <v>17.874396135265698</v>
      </c>
      <c r="R198" s="139">
        <f t="shared" si="30"/>
        <v>0.53</v>
      </c>
      <c r="S198" s="26">
        <v>23.9</v>
      </c>
      <c r="T198" s="139">
        <f t="shared" si="31"/>
        <v>0.48930000000000001</v>
      </c>
      <c r="U198" s="26">
        <v>23.458725182863112</v>
      </c>
      <c r="V198" s="139">
        <f t="shared" si="32"/>
        <v>5.2999999999999999E-2</v>
      </c>
      <c r="W198" s="26">
        <v>14.890282131661442</v>
      </c>
      <c r="X198" s="139">
        <f t="shared" si="33"/>
        <v>0.219</v>
      </c>
      <c r="Y198" s="26">
        <v>11.200000000000001</v>
      </c>
      <c r="Z198" s="139">
        <f t="shared" si="34"/>
        <v>0.41689999999999999</v>
      </c>
      <c r="AA198" s="26">
        <v>-3.5939470365699901</v>
      </c>
      <c r="AB198" s="139">
        <f t="shared" si="35"/>
        <v>0.3145</v>
      </c>
      <c r="AC198" s="43">
        <v>61800</v>
      </c>
      <c r="AD198" s="139">
        <f t="shared" si="36"/>
        <v>0.88339999999999996</v>
      </c>
      <c r="AE198" s="26">
        <v>7.1999999999999993</v>
      </c>
      <c r="AF198" s="139">
        <f t="shared" si="37"/>
        <v>0.43459999999999999</v>
      </c>
      <c r="AG198" s="139">
        <f t="shared" si="38"/>
        <v>3.3407</v>
      </c>
      <c r="AH198" s="116">
        <f t="shared" si="39"/>
        <v>0.312</v>
      </c>
      <c r="AI198" s="245" t="s">
        <v>1381</v>
      </c>
      <c r="AJ198" s="232">
        <v>195</v>
      </c>
    </row>
    <row r="199" spans="2:43" ht="15.75" thickBot="1" x14ac:dyDescent="0.3">
      <c r="B199" s="184" t="s">
        <v>1558</v>
      </c>
      <c r="C199" s="38" t="s">
        <v>1332</v>
      </c>
      <c r="D199" s="38" t="s">
        <v>360</v>
      </c>
      <c r="E199" s="13">
        <v>6</v>
      </c>
      <c r="F199" s="38" t="s">
        <v>361</v>
      </c>
      <c r="G199" s="38" t="s">
        <v>340</v>
      </c>
      <c r="H199" s="38" t="s">
        <v>1025</v>
      </c>
      <c r="I199" s="38">
        <v>540061</v>
      </c>
      <c r="J199" s="38">
        <v>5477188</v>
      </c>
      <c r="K199" s="38" t="s">
        <v>301</v>
      </c>
      <c r="L199" s="72">
        <v>0.84999346826833366</v>
      </c>
      <c r="M199" s="81">
        <v>2216</v>
      </c>
      <c r="N199" s="141">
        <v>2607.0788573406226</v>
      </c>
      <c r="O199" s="105">
        <v>881</v>
      </c>
      <c r="P199" s="63">
        <v>2.5</v>
      </c>
      <c r="Q199" s="26">
        <v>12.826333711691259</v>
      </c>
      <c r="R199" s="139">
        <f t="shared" si="30"/>
        <v>0.29320000000000002</v>
      </c>
      <c r="S199" s="26">
        <v>13.8</v>
      </c>
      <c r="T199" s="139">
        <f t="shared" si="31"/>
        <v>0.13120000000000001</v>
      </c>
      <c r="U199" s="26">
        <v>39.124548736462096</v>
      </c>
      <c r="V199" s="139">
        <f t="shared" si="32"/>
        <v>0.61480000000000001</v>
      </c>
      <c r="W199" s="26">
        <v>21.567739012233801</v>
      </c>
      <c r="X199" s="139">
        <f t="shared" si="33"/>
        <v>0.58299999999999996</v>
      </c>
      <c r="Y199" s="26">
        <v>12.756410256410255</v>
      </c>
      <c r="Z199" s="139">
        <f t="shared" si="34"/>
        <v>0.53</v>
      </c>
      <c r="AA199" s="26">
        <v>-0.44296788482834998</v>
      </c>
      <c r="AB199" s="139">
        <f t="shared" si="35"/>
        <v>0.19089999999999996</v>
      </c>
      <c r="AC199" s="43">
        <v>115100</v>
      </c>
      <c r="AD199" s="139">
        <f t="shared" si="36"/>
        <v>0.32509999999999994</v>
      </c>
      <c r="AE199" s="26">
        <v>14.393125671321162</v>
      </c>
      <c r="AF199" s="139">
        <f t="shared" si="37"/>
        <v>0.67130000000000001</v>
      </c>
      <c r="AG199" s="139">
        <f t="shared" si="38"/>
        <v>3.3395000000000001</v>
      </c>
      <c r="AH199" s="116">
        <f t="shared" si="39"/>
        <v>0.3085</v>
      </c>
      <c r="AI199" s="245" t="s">
        <v>1381</v>
      </c>
      <c r="AJ199" s="232">
        <v>196</v>
      </c>
    </row>
    <row r="200" spans="2:43" ht="15.75" thickBot="1" x14ac:dyDescent="0.3">
      <c r="B200" s="186" t="s">
        <v>1548</v>
      </c>
      <c r="C200" s="48" t="s">
        <v>1332</v>
      </c>
      <c r="D200" s="48" t="s">
        <v>601</v>
      </c>
      <c r="E200" s="49">
        <v>4</v>
      </c>
      <c r="F200" s="48" t="s">
        <v>350</v>
      </c>
      <c r="G200" s="48" t="s">
        <v>340</v>
      </c>
      <c r="H200" s="48" t="s">
        <v>757</v>
      </c>
      <c r="I200" s="48">
        <v>540281</v>
      </c>
      <c r="J200" s="48">
        <v>5446636</v>
      </c>
      <c r="K200" s="48" t="s">
        <v>217</v>
      </c>
      <c r="L200" s="75">
        <v>3.8065896998189359</v>
      </c>
      <c r="M200" s="84">
        <v>3923</v>
      </c>
      <c r="N200" s="143">
        <v>1030.5812575982648</v>
      </c>
      <c r="O200" s="107">
        <v>1971</v>
      </c>
      <c r="P200" s="66">
        <v>1.97</v>
      </c>
      <c r="Q200" s="50">
        <v>23.693556570268896</v>
      </c>
      <c r="R200" s="136">
        <f t="shared" si="30"/>
        <v>0.7349</v>
      </c>
      <c r="S200" s="50">
        <v>26.2</v>
      </c>
      <c r="T200" s="136">
        <f t="shared" si="31"/>
        <v>0.62760000000000005</v>
      </c>
      <c r="U200" s="50">
        <v>51.746112668875867</v>
      </c>
      <c r="V200" s="136">
        <f t="shared" si="32"/>
        <v>0.95750000000000002</v>
      </c>
      <c r="W200" s="50">
        <v>19.219984705582462</v>
      </c>
      <c r="X200" s="136">
        <f t="shared" si="33"/>
        <v>0.44519999999999998</v>
      </c>
      <c r="Y200" s="50">
        <v>11.29307403616513</v>
      </c>
      <c r="Z200" s="136">
        <f t="shared" si="34"/>
        <v>0.42749999999999999</v>
      </c>
      <c r="AA200" s="50">
        <v>2.4020887728459499</v>
      </c>
      <c r="AB200" s="136">
        <f t="shared" si="35"/>
        <v>0.12370000000000003</v>
      </c>
      <c r="AC200" s="51">
        <v>256100</v>
      </c>
      <c r="AD200" s="136">
        <f t="shared" si="36"/>
        <v>1.419999999999999E-2</v>
      </c>
      <c r="AE200" s="50">
        <v>0</v>
      </c>
      <c r="AF200" s="136">
        <f t="shared" si="37"/>
        <v>0</v>
      </c>
      <c r="AG200" s="139">
        <f t="shared" si="38"/>
        <v>3.3306</v>
      </c>
      <c r="AH200" s="116">
        <f t="shared" si="39"/>
        <v>0.3049</v>
      </c>
      <c r="AI200" s="245" t="s">
        <v>1381</v>
      </c>
      <c r="AJ200" s="232">
        <v>197</v>
      </c>
    </row>
    <row r="201" spans="2:43" ht="15.75" thickBot="1" x14ac:dyDescent="0.3">
      <c r="B201" s="185" t="s">
        <v>1646</v>
      </c>
      <c r="C201" s="37" t="s">
        <v>1331</v>
      </c>
      <c r="D201" s="37" t="s">
        <v>430</v>
      </c>
      <c r="E201" s="12">
        <v>10</v>
      </c>
      <c r="F201" s="37" t="s">
        <v>431</v>
      </c>
      <c r="G201" s="37" t="s">
        <v>340</v>
      </c>
      <c r="H201" s="37" t="s">
        <v>1193</v>
      </c>
      <c r="I201" s="37">
        <v>540107</v>
      </c>
      <c r="J201" s="37" t="s">
        <v>1302</v>
      </c>
      <c r="K201" s="37" t="s">
        <v>1302</v>
      </c>
      <c r="L201" s="71">
        <v>303.51519883471241</v>
      </c>
      <c r="M201" s="80">
        <v>17179</v>
      </c>
      <c r="N201" s="140">
        <v>56.600130952108593</v>
      </c>
      <c r="O201" s="104">
        <v>6136</v>
      </c>
      <c r="P201" s="62">
        <v>2.7452737940026077</v>
      </c>
      <c r="Q201" s="32">
        <v>10.552815715671551</v>
      </c>
      <c r="R201" s="129">
        <f t="shared" si="30"/>
        <v>0.1943</v>
      </c>
      <c r="S201" s="32">
        <v>29.784269801135903</v>
      </c>
      <c r="T201" s="129">
        <f t="shared" si="31"/>
        <v>0.74109999999999998</v>
      </c>
      <c r="U201" s="32">
        <v>40.472883265912643</v>
      </c>
      <c r="V201" s="129">
        <f t="shared" si="32"/>
        <v>0.69610000000000005</v>
      </c>
      <c r="W201" s="32">
        <v>16.764160725707111</v>
      </c>
      <c r="X201" s="129">
        <f t="shared" si="33"/>
        <v>0.33560000000000001</v>
      </c>
      <c r="Y201" s="32">
        <v>5.6283380368848457</v>
      </c>
      <c r="Z201" s="129">
        <f t="shared" si="34"/>
        <v>0.1236</v>
      </c>
      <c r="AA201" s="32">
        <v>-4.3184271833626902</v>
      </c>
      <c r="AB201" s="129">
        <f t="shared" si="35"/>
        <v>0.3357</v>
      </c>
      <c r="AC201" s="42">
        <v>116800</v>
      </c>
      <c r="AD201" s="129">
        <f t="shared" si="36"/>
        <v>0.3075</v>
      </c>
      <c r="AE201" s="32">
        <v>11.198555025158043</v>
      </c>
      <c r="AF201" s="129">
        <f t="shared" si="37"/>
        <v>0.59009999999999996</v>
      </c>
      <c r="AG201" s="139">
        <f t="shared" si="38"/>
        <v>3.3239999999999998</v>
      </c>
      <c r="AH201" s="116">
        <f t="shared" si="39"/>
        <v>0.3014</v>
      </c>
      <c r="AI201" s="245" t="s">
        <v>1381</v>
      </c>
      <c r="AJ201" s="232">
        <v>198</v>
      </c>
    </row>
    <row r="202" spans="2:43" ht="15.75" thickBot="1" x14ac:dyDescent="0.3">
      <c r="B202" s="184" t="s">
        <v>1413</v>
      </c>
      <c r="C202" s="38" t="s">
        <v>1332</v>
      </c>
      <c r="D202" s="38" t="s">
        <v>385</v>
      </c>
      <c r="E202" s="13">
        <v>2</v>
      </c>
      <c r="F202" s="38" t="s">
        <v>386</v>
      </c>
      <c r="G202" s="38" t="s">
        <v>340</v>
      </c>
      <c r="H202" s="38" t="s">
        <v>811</v>
      </c>
      <c r="I202" s="38">
        <v>540019</v>
      </c>
      <c r="J202" s="38">
        <v>5454484</v>
      </c>
      <c r="K202" s="38" t="s">
        <v>235</v>
      </c>
      <c r="L202" s="72">
        <v>1.5694563158958368</v>
      </c>
      <c r="M202" s="81">
        <v>2781</v>
      </c>
      <c r="N202" s="141">
        <v>1771.9511985350296</v>
      </c>
      <c r="O202" s="105">
        <v>1366</v>
      </c>
      <c r="P202" s="63">
        <v>2.04</v>
      </c>
      <c r="Q202" s="26">
        <v>12.884333821376281</v>
      </c>
      <c r="R202" s="139">
        <f t="shared" si="30"/>
        <v>0.30380000000000001</v>
      </c>
      <c r="S202" s="26">
        <v>14.4</v>
      </c>
      <c r="T202" s="139">
        <f t="shared" si="31"/>
        <v>0.156</v>
      </c>
      <c r="U202" s="26">
        <v>37.57641136281913</v>
      </c>
      <c r="V202" s="139">
        <f t="shared" si="32"/>
        <v>0.45579999999999998</v>
      </c>
      <c r="W202" s="26">
        <v>21.143473570658035</v>
      </c>
      <c r="X202" s="139">
        <f t="shared" si="33"/>
        <v>0.56889999999999996</v>
      </c>
      <c r="Y202" s="26">
        <v>16.675139806812407</v>
      </c>
      <c r="Z202" s="139">
        <f t="shared" si="34"/>
        <v>0.73850000000000005</v>
      </c>
      <c r="AA202" s="26">
        <v>16.013206768468802</v>
      </c>
      <c r="AB202" s="139">
        <f t="shared" si="35"/>
        <v>2.8299999999999992E-2</v>
      </c>
      <c r="AC202" s="43">
        <v>104800</v>
      </c>
      <c r="AD202" s="139">
        <f t="shared" si="36"/>
        <v>0.40290000000000004</v>
      </c>
      <c r="AE202" s="26">
        <v>14.215985356924953</v>
      </c>
      <c r="AF202" s="139">
        <f t="shared" si="37"/>
        <v>0.66069999999999995</v>
      </c>
      <c r="AG202" s="139">
        <f t="shared" si="38"/>
        <v>3.3149000000000002</v>
      </c>
      <c r="AH202" s="116">
        <f t="shared" si="39"/>
        <v>0.29780000000000001</v>
      </c>
      <c r="AI202" s="245" t="s">
        <v>1381</v>
      </c>
      <c r="AJ202" s="232">
        <v>199</v>
      </c>
    </row>
    <row r="203" spans="2:43" ht="15.75" thickBot="1" x14ac:dyDescent="0.3">
      <c r="B203" s="188" t="s">
        <v>1612</v>
      </c>
      <c r="C203" s="17" t="s">
        <v>1332</v>
      </c>
      <c r="D203" s="17" t="s">
        <v>858</v>
      </c>
      <c r="E203" s="18">
        <v>3</v>
      </c>
      <c r="F203" s="17" t="s">
        <v>421</v>
      </c>
      <c r="G203" s="17" t="s">
        <v>340</v>
      </c>
      <c r="H203" s="17" t="s">
        <v>859</v>
      </c>
      <c r="I203" s="17">
        <v>540081</v>
      </c>
      <c r="J203" s="17">
        <v>5459068</v>
      </c>
      <c r="K203" s="17" t="s">
        <v>249</v>
      </c>
      <c r="L203" s="79">
        <v>5.8160620008072277</v>
      </c>
      <c r="M203" s="88">
        <v>6630</v>
      </c>
      <c r="N203" s="88">
        <v>1139.9465822544196</v>
      </c>
      <c r="O203" s="31">
        <v>2767</v>
      </c>
      <c r="P203" s="70">
        <v>2.396096855800506</v>
      </c>
      <c r="Q203" s="22">
        <v>14.239248283339357</v>
      </c>
      <c r="R203" s="138">
        <f t="shared" si="30"/>
        <v>0.35680000000000001</v>
      </c>
      <c r="S203" s="22">
        <v>23.1</v>
      </c>
      <c r="T203" s="138">
        <f t="shared" si="31"/>
        <v>0.45739999999999997</v>
      </c>
      <c r="U203" s="22">
        <v>41.553544494720967</v>
      </c>
      <c r="V203" s="138">
        <f t="shared" si="32"/>
        <v>0.77729999999999999</v>
      </c>
      <c r="W203" s="22">
        <v>15.173453996983408</v>
      </c>
      <c r="X203" s="138">
        <f t="shared" si="33"/>
        <v>0.23669999999999999</v>
      </c>
      <c r="Y203" s="22">
        <v>10.088763801688676</v>
      </c>
      <c r="Z203" s="138">
        <f t="shared" si="34"/>
        <v>0.3533</v>
      </c>
      <c r="AA203" s="22">
        <v>-7.7180273056561699</v>
      </c>
      <c r="AB203" s="138">
        <f t="shared" si="35"/>
        <v>0.50890000000000002</v>
      </c>
      <c r="AC203" s="47">
        <v>106900</v>
      </c>
      <c r="AD203" s="138">
        <f t="shared" si="36"/>
        <v>0.38519999999999999</v>
      </c>
      <c r="AE203" s="22">
        <v>2.5770142180094786</v>
      </c>
      <c r="AF203" s="138">
        <f t="shared" si="37"/>
        <v>0.22259999999999999</v>
      </c>
      <c r="AG203" s="139">
        <f t="shared" si="38"/>
        <v>3.2981999999999996</v>
      </c>
      <c r="AH203" s="116">
        <f t="shared" si="39"/>
        <v>0.29430000000000001</v>
      </c>
      <c r="AI203" s="245" t="s">
        <v>1381</v>
      </c>
      <c r="AJ203" s="232">
        <v>200</v>
      </c>
    </row>
    <row r="204" spans="2:43" ht="15.75" thickBot="1" x14ac:dyDescent="0.3">
      <c r="B204" s="185" t="s">
        <v>1667</v>
      </c>
      <c r="C204" s="37" t="s">
        <v>1331</v>
      </c>
      <c r="D204" s="37" t="s">
        <v>614</v>
      </c>
      <c r="E204" s="12">
        <v>6</v>
      </c>
      <c r="F204" s="37" t="s">
        <v>615</v>
      </c>
      <c r="G204" s="37" t="s">
        <v>340</v>
      </c>
      <c r="H204" s="37" t="s">
        <v>1244</v>
      </c>
      <c r="I204" s="37">
        <v>540188</v>
      </c>
      <c r="J204" s="37" t="s">
        <v>1302</v>
      </c>
      <c r="K204" s="37" t="s">
        <v>1302</v>
      </c>
      <c r="L204" s="71">
        <v>171.44489353917902</v>
      </c>
      <c r="M204" s="80">
        <v>11639</v>
      </c>
      <c r="N204" s="140">
        <v>67.887702921523442</v>
      </c>
      <c r="O204" s="104">
        <v>4548</v>
      </c>
      <c r="P204" s="62">
        <v>2.5004397537379068</v>
      </c>
      <c r="Q204" s="32">
        <v>12.137203166226913</v>
      </c>
      <c r="R204" s="129">
        <f t="shared" si="30"/>
        <v>0.26500000000000001</v>
      </c>
      <c r="S204" s="32">
        <v>22.467402206619859</v>
      </c>
      <c r="T204" s="129">
        <f t="shared" si="31"/>
        <v>0.43259999999999998</v>
      </c>
      <c r="U204" s="32">
        <v>37.64069078099493</v>
      </c>
      <c r="V204" s="129">
        <f t="shared" si="32"/>
        <v>0.46989999999999998</v>
      </c>
      <c r="W204" s="32">
        <v>20.242701371790361</v>
      </c>
      <c r="X204" s="129">
        <f t="shared" si="33"/>
        <v>0.52290000000000003</v>
      </c>
      <c r="Y204" s="32">
        <v>10.951340158748419</v>
      </c>
      <c r="Z204" s="129">
        <f t="shared" si="34"/>
        <v>0.39219999999999999</v>
      </c>
      <c r="AA204" s="32">
        <v>2.2331202381994899</v>
      </c>
      <c r="AB204" s="129">
        <f t="shared" si="35"/>
        <v>0.13080000000000003</v>
      </c>
      <c r="AC204" s="42">
        <v>120000</v>
      </c>
      <c r="AD204" s="129">
        <f t="shared" si="36"/>
        <v>0.2792</v>
      </c>
      <c r="AE204" s="32">
        <v>17.523269931201941</v>
      </c>
      <c r="AF204" s="129">
        <f t="shared" si="37"/>
        <v>0.72430000000000005</v>
      </c>
      <c r="AG204" s="139">
        <f t="shared" si="38"/>
        <v>3.2168999999999999</v>
      </c>
      <c r="AH204" s="116">
        <f t="shared" si="39"/>
        <v>0.29070000000000001</v>
      </c>
      <c r="AI204" s="245" t="s">
        <v>1381</v>
      </c>
      <c r="AJ204" s="232">
        <v>201</v>
      </c>
    </row>
    <row r="205" spans="2:43" ht="15.75" thickBot="1" x14ac:dyDescent="0.3">
      <c r="B205" s="184" t="s">
        <v>1600</v>
      </c>
      <c r="C205" s="38" t="s">
        <v>1332</v>
      </c>
      <c r="D205" s="38" t="s">
        <v>557</v>
      </c>
      <c r="E205" s="13">
        <v>7</v>
      </c>
      <c r="F205" s="38" t="s">
        <v>558</v>
      </c>
      <c r="G205" s="38" t="s">
        <v>340</v>
      </c>
      <c r="H205" s="38" t="s">
        <v>1040</v>
      </c>
      <c r="I205" s="38">
        <v>540261</v>
      </c>
      <c r="J205" s="38">
        <v>5480020</v>
      </c>
      <c r="K205" s="38" t="s">
        <v>306</v>
      </c>
      <c r="L205" s="72">
        <v>3.5262748671375328</v>
      </c>
      <c r="M205" s="81">
        <v>532</v>
      </c>
      <c r="N205" s="141">
        <v>150.86742243433028</v>
      </c>
      <c r="O205" s="105">
        <v>197</v>
      </c>
      <c r="P205" s="63">
        <v>2.31</v>
      </c>
      <c r="Q205" s="26">
        <v>2.030456852791878</v>
      </c>
      <c r="R205" s="139">
        <f t="shared" si="30"/>
        <v>2.12E-2</v>
      </c>
      <c r="S205" s="26">
        <v>20.399999999999999</v>
      </c>
      <c r="T205" s="139">
        <f t="shared" si="31"/>
        <v>0.33329999999999999</v>
      </c>
      <c r="U205" s="26">
        <v>53.383458646616546</v>
      </c>
      <c r="V205" s="139">
        <f t="shared" si="32"/>
        <v>0.97870000000000001</v>
      </c>
      <c r="W205" s="26">
        <v>16.703296703296701</v>
      </c>
      <c r="X205" s="139">
        <f t="shared" si="33"/>
        <v>0.3286</v>
      </c>
      <c r="Y205" s="26">
        <v>13.478260869565217</v>
      </c>
      <c r="Z205" s="139">
        <f t="shared" si="34"/>
        <v>0.57950000000000002</v>
      </c>
      <c r="AA205" s="26">
        <v>4.2662116040955604</v>
      </c>
      <c r="AB205" s="139">
        <f t="shared" si="35"/>
        <v>9.5500000000000029E-2</v>
      </c>
      <c r="AC205" s="43">
        <v>97500</v>
      </c>
      <c r="AD205" s="139">
        <f t="shared" si="36"/>
        <v>0.49470000000000003</v>
      </c>
      <c r="AE205" s="26">
        <v>6.1433447098976108</v>
      </c>
      <c r="AF205" s="139">
        <f t="shared" si="37"/>
        <v>0.3851</v>
      </c>
      <c r="AG205" s="139">
        <f t="shared" si="38"/>
        <v>3.2166000000000001</v>
      </c>
      <c r="AH205" s="116">
        <f t="shared" si="39"/>
        <v>0.28720000000000001</v>
      </c>
      <c r="AI205" s="245" t="s">
        <v>1381</v>
      </c>
      <c r="AJ205" s="232">
        <v>202</v>
      </c>
    </row>
    <row r="206" spans="2:43" ht="15.75" thickBot="1" x14ac:dyDescent="0.3">
      <c r="B206" s="184" t="s">
        <v>1522</v>
      </c>
      <c r="C206" s="38" t="s">
        <v>1332</v>
      </c>
      <c r="D206" s="38" t="s">
        <v>614</v>
      </c>
      <c r="E206" s="13">
        <v>6</v>
      </c>
      <c r="F206" s="38" t="s">
        <v>615</v>
      </c>
      <c r="G206" s="38" t="s">
        <v>340</v>
      </c>
      <c r="H206" s="38" t="s">
        <v>616</v>
      </c>
      <c r="I206" s="38">
        <v>540189</v>
      </c>
      <c r="J206" s="38">
        <v>5427940</v>
      </c>
      <c r="K206" s="38" t="s">
        <v>177</v>
      </c>
      <c r="L206" s="72">
        <v>0.30469916522686674</v>
      </c>
      <c r="M206" s="81">
        <v>315</v>
      </c>
      <c r="N206" s="141">
        <v>1033.8065736591818</v>
      </c>
      <c r="O206" s="105">
        <v>99</v>
      </c>
      <c r="P206" s="63">
        <v>3.18</v>
      </c>
      <c r="Q206" s="26">
        <v>14.14141414141414</v>
      </c>
      <c r="R206" s="139">
        <f t="shared" si="30"/>
        <v>0.3498</v>
      </c>
      <c r="S206" s="26">
        <v>16.899999999999999</v>
      </c>
      <c r="T206" s="139">
        <f t="shared" si="31"/>
        <v>0.22339999999999999</v>
      </c>
      <c r="U206" s="26">
        <v>48.253968253968253</v>
      </c>
      <c r="V206" s="139">
        <f t="shared" si="32"/>
        <v>0.90810000000000002</v>
      </c>
      <c r="W206" s="26">
        <v>14.603174603174605</v>
      </c>
      <c r="X206" s="139">
        <f t="shared" si="33"/>
        <v>0.1943</v>
      </c>
      <c r="Y206" s="26">
        <v>4.3010752688172049</v>
      </c>
      <c r="Z206" s="139">
        <f t="shared" si="34"/>
        <v>7.4200000000000002E-2</v>
      </c>
      <c r="AA206" s="26">
        <v>-0.96153846153846201</v>
      </c>
      <c r="AB206" s="139">
        <f t="shared" si="35"/>
        <v>0.21209999999999996</v>
      </c>
      <c r="AC206" s="43">
        <v>93300</v>
      </c>
      <c r="AD206" s="139">
        <f t="shared" si="36"/>
        <v>0.55840000000000001</v>
      </c>
      <c r="AE206" s="26">
        <v>13.934426229508196</v>
      </c>
      <c r="AF206" s="139">
        <f t="shared" si="37"/>
        <v>0.65010000000000001</v>
      </c>
      <c r="AG206" s="139">
        <f t="shared" si="38"/>
        <v>3.1703999999999999</v>
      </c>
      <c r="AH206" s="116">
        <f t="shared" si="39"/>
        <v>0.28360000000000002</v>
      </c>
      <c r="AI206" s="245" t="s">
        <v>1381</v>
      </c>
      <c r="AJ206" s="232">
        <v>203</v>
      </c>
    </row>
    <row r="207" spans="2:43" ht="15.75" thickBot="1" x14ac:dyDescent="0.3">
      <c r="B207" s="184" t="s">
        <v>1503</v>
      </c>
      <c r="C207" s="38" t="s">
        <v>1332</v>
      </c>
      <c r="D207" s="38" t="s">
        <v>380</v>
      </c>
      <c r="E207" s="13">
        <v>3</v>
      </c>
      <c r="F207" s="38" t="s">
        <v>381</v>
      </c>
      <c r="G207" s="38" t="s">
        <v>340</v>
      </c>
      <c r="H207" s="38" t="s">
        <v>481</v>
      </c>
      <c r="I207" s="38">
        <v>540166</v>
      </c>
      <c r="J207" s="38">
        <v>5411284</v>
      </c>
      <c r="K207" s="38" t="s">
        <v>141</v>
      </c>
      <c r="L207" s="72">
        <v>1.6456860511254785</v>
      </c>
      <c r="M207" s="81">
        <v>979</v>
      </c>
      <c r="N207" s="141">
        <v>594.88867839067211</v>
      </c>
      <c r="O207" s="105">
        <v>356</v>
      </c>
      <c r="P207" s="63">
        <v>2.69</v>
      </c>
      <c r="Q207" s="26">
        <v>18.539325842696631</v>
      </c>
      <c r="R207" s="139">
        <f t="shared" si="30"/>
        <v>0.55830000000000002</v>
      </c>
      <c r="S207" s="26">
        <v>20.7</v>
      </c>
      <c r="T207" s="139">
        <f t="shared" si="31"/>
        <v>0.35099999999999998</v>
      </c>
      <c r="U207" s="26">
        <v>35.444330949948927</v>
      </c>
      <c r="V207" s="139">
        <f t="shared" si="32"/>
        <v>0.3286</v>
      </c>
      <c r="W207" s="26">
        <v>15.042372881355931</v>
      </c>
      <c r="X207" s="139">
        <f t="shared" si="33"/>
        <v>0.2261</v>
      </c>
      <c r="Y207" s="26">
        <v>5.8156028368794326</v>
      </c>
      <c r="Z207" s="139">
        <f t="shared" si="34"/>
        <v>0.15190000000000001</v>
      </c>
      <c r="AA207" s="26">
        <v>-2.02265372168285</v>
      </c>
      <c r="AB207" s="139">
        <f t="shared" si="35"/>
        <v>0.24390000000000001</v>
      </c>
      <c r="AC207" s="43">
        <v>113100</v>
      </c>
      <c r="AD207" s="139">
        <f t="shared" si="36"/>
        <v>0.34279999999999999</v>
      </c>
      <c r="AE207" s="26">
        <v>31.634819532908704</v>
      </c>
      <c r="AF207" s="139">
        <f t="shared" si="37"/>
        <v>0.95399999999999996</v>
      </c>
      <c r="AG207" s="139">
        <f t="shared" si="38"/>
        <v>3.1566000000000001</v>
      </c>
      <c r="AH207" s="116">
        <f t="shared" si="39"/>
        <v>0.28010000000000002</v>
      </c>
      <c r="AI207" s="245" t="s">
        <v>1381</v>
      </c>
      <c r="AJ207" s="232">
        <v>204</v>
      </c>
    </row>
    <row r="208" spans="2:43" ht="15.75" thickBot="1" x14ac:dyDescent="0.3">
      <c r="B208" s="184" t="s">
        <v>1502</v>
      </c>
      <c r="C208" s="38" t="s">
        <v>1332</v>
      </c>
      <c r="D208" s="38" t="s">
        <v>380</v>
      </c>
      <c r="E208" s="13">
        <v>3</v>
      </c>
      <c r="F208" s="38" t="s">
        <v>381</v>
      </c>
      <c r="G208" s="38" t="s">
        <v>340</v>
      </c>
      <c r="H208" s="38" t="s">
        <v>382</v>
      </c>
      <c r="I208" s="38">
        <v>540165</v>
      </c>
      <c r="J208" s="38">
        <v>5404204</v>
      </c>
      <c r="K208" s="38" t="s">
        <v>118</v>
      </c>
      <c r="L208" s="72">
        <v>0.14476671090962401</v>
      </c>
      <c r="M208" s="81">
        <v>468</v>
      </c>
      <c r="N208" s="141">
        <v>3232.7874071281926</v>
      </c>
      <c r="O208" s="105">
        <v>191</v>
      </c>
      <c r="P208" s="63">
        <v>2.4500000000000002</v>
      </c>
      <c r="Q208" s="26">
        <v>8.9005235602094235</v>
      </c>
      <c r="R208" s="139">
        <f t="shared" si="30"/>
        <v>0.13780000000000001</v>
      </c>
      <c r="S208" s="26">
        <v>22.3</v>
      </c>
      <c r="T208" s="139">
        <f t="shared" si="31"/>
        <v>0.4219</v>
      </c>
      <c r="U208" s="26">
        <v>20.94017094017094</v>
      </c>
      <c r="V208" s="139">
        <f t="shared" si="32"/>
        <v>2.8199999999999999E-2</v>
      </c>
      <c r="W208" s="26">
        <v>10.256410256410255</v>
      </c>
      <c r="X208" s="139">
        <f t="shared" si="33"/>
        <v>5.6500000000000002E-2</v>
      </c>
      <c r="Y208" s="26">
        <v>4.9382716049382713</v>
      </c>
      <c r="Z208" s="139">
        <f t="shared" si="34"/>
        <v>0.1024</v>
      </c>
      <c r="AA208" s="26">
        <v>-34.0715502555366</v>
      </c>
      <c r="AB208" s="139">
        <f t="shared" si="35"/>
        <v>0.9718</v>
      </c>
      <c r="AC208" s="43">
        <v>80000</v>
      </c>
      <c r="AD208" s="139">
        <f t="shared" si="36"/>
        <v>0.70679999999999998</v>
      </c>
      <c r="AE208" s="26">
        <v>17.030567685589521</v>
      </c>
      <c r="AF208" s="139">
        <f t="shared" si="37"/>
        <v>0.7137</v>
      </c>
      <c r="AG208" s="139">
        <f t="shared" si="38"/>
        <v>3.1391</v>
      </c>
      <c r="AH208" s="116">
        <f t="shared" si="39"/>
        <v>0.27650000000000002</v>
      </c>
      <c r="AI208" s="245" t="s">
        <v>1381</v>
      </c>
      <c r="AJ208" s="232">
        <v>205</v>
      </c>
    </row>
    <row r="209" spans="2:36" ht="15.75" thickBot="1" x14ac:dyDescent="0.3">
      <c r="B209" s="185" t="s">
        <v>1630</v>
      </c>
      <c r="C209" s="37" t="s">
        <v>1331</v>
      </c>
      <c r="D209" s="37" t="s">
        <v>1098</v>
      </c>
      <c r="E209" s="12">
        <v>6</v>
      </c>
      <c r="F209" s="37" t="s">
        <v>1099</v>
      </c>
      <c r="G209" s="37" t="s">
        <v>340</v>
      </c>
      <c r="H209" s="37" t="s">
        <v>1151</v>
      </c>
      <c r="I209" s="37">
        <v>540024</v>
      </c>
      <c r="J209" s="37" t="s">
        <v>1302</v>
      </c>
      <c r="K209" s="37" t="s">
        <v>1302</v>
      </c>
      <c r="L209" s="71">
        <v>319.80611426508415</v>
      </c>
      <c r="M209" s="80">
        <v>7031</v>
      </c>
      <c r="N209" s="140">
        <v>21.985195674439399</v>
      </c>
      <c r="O209" s="104">
        <v>1998</v>
      </c>
      <c r="P209" s="62">
        <v>3.1036036036036037</v>
      </c>
      <c r="Q209" s="32">
        <v>10.56056056056056</v>
      </c>
      <c r="R209" s="129">
        <f t="shared" si="30"/>
        <v>0.1978</v>
      </c>
      <c r="S209" s="32">
        <v>23.233695652173914</v>
      </c>
      <c r="T209" s="129">
        <f t="shared" si="31"/>
        <v>0.46089999999999998</v>
      </c>
      <c r="U209" s="32">
        <v>33.66519698478168</v>
      </c>
      <c r="V209" s="129">
        <f t="shared" si="32"/>
        <v>0.24379999999999999</v>
      </c>
      <c r="W209" s="32">
        <v>15.723270440251572</v>
      </c>
      <c r="X209" s="129">
        <f t="shared" si="33"/>
        <v>0.27560000000000001</v>
      </c>
      <c r="Y209" s="32">
        <v>16.226912928759894</v>
      </c>
      <c r="Z209" s="129">
        <f t="shared" si="34"/>
        <v>0.7208</v>
      </c>
      <c r="AA209" s="32">
        <v>-3.0093533956892999</v>
      </c>
      <c r="AB209" s="129">
        <f t="shared" si="35"/>
        <v>0.28269999999999995</v>
      </c>
      <c r="AC209" s="42">
        <v>135900</v>
      </c>
      <c r="AD209" s="129">
        <f t="shared" si="36"/>
        <v>0.18730000000000002</v>
      </c>
      <c r="AE209" s="32">
        <v>20.286813571178733</v>
      </c>
      <c r="AF209" s="129">
        <f t="shared" si="37"/>
        <v>0.76670000000000005</v>
      </c>
      <c r="AG209" s="139">
        <f t="shared" si="38"/>
        <v>3.1355999999999997</v>
      </c>
      <c r="AH209" s="116">
        <f t="shared" si="39"/>
        <v>0.27300000000000002</v>
      </c>
      <c r="AI209" s="245" t="s">
        <v>1381</v>
      </c>
      <c r="AJ209" s="232">
        <v>206</v>
      </c>
    </row>
    <row r="210" spans="2:36" ht="15.75" thickBot="1" x14ac:dyDescent="0.3">
      <c r="B210" s="184" t="s">
        <v>1609</v>
      </c>
      <c r="C210" s="38" t="s">
        <v>1332</v>
      </c>
      <c r="D210" s="38" t="s">
        <v>841</v>
      </c>
      <c r="E210" s="13">
        <v>1</v>
      </c>
      <c r="F210" s="38" t="s">
        <v>842</v>
      </c>
      <c r="G210" s="38" t="s">
        <v>340</v>
      </c>
      <c r="H210" s="38" t="s">
        <v>843</v>
      </c>
      <c r="I210" s="38">
        <v>540218</v>
      </c>
      <c r="J210" s="38">
        <v>5457148</v>
      </c>
      <c r="K210" s="38" t="s">
        <v>244</v>
      </c>
      <c r="L210" s="72">
        <v>1.8884643584429102</v>
      </c>
      <c r="M210" s="81">
        <v>2255</v>
      </c>
      <c r="N210" s="141">
        <v>1194.0919032537677</v>
      </c>
      <c r="O210" s="105">
        <v>716</v>
      </c>
      <c r="P210" s="63">
        <v>3.15</v>
      </c>
      <c r="Q210" s="26">
        <v>18.296089385474858</v>
      </c>
      <c r="R210" s="139">
        <f t="shared" si="30"/>
        <v>0.54059999999999997</v>
      </c>
      <c r="S210" s="26">
        <v>18</v>
      </c>
      <c r="T210" s="139">
        <f t="shared" si="31"/>
        <v>0.26240000000000002</v>
      </c>
      <c r="U210" s="26">
        <v>37.605321507760529</v>
      </c>
      <c r="V210" s="139">
        <f t="shared" si="32"/>
        <v>0.45929999999999999</v>
      </c>
      <c r="W210" s="26">
        <v>15.104398045313195</v>
      </c>
      <c r="X210" s="139">
        <f t="shared" si="33"/>
        <v>0.23319999999999999</v>
      </c>
      <c r="Y210" s="26">
        <v>8.132147395171538</v>
      </c>
      <c r="Z210" s="139">
        <f t="shared" si="34"/>
        <v>0.24379999999999999</v>
      </c>
      <c r="AA210" s="26">
        <v>-5.0673508659397104</v>
      </c>
      <c r="AB210" s="139">
        <f t="shared" si="35"/>
        <v>0.37109999999999999</v>
      </c>
      <c r="AC210" s="43">
        <v>71700</v>
      </c>
      <c r="AD210" s="139">
        <f t="shared" si="36"/>
        <v>0.80920000000000003</v>
      </c>
      <c r="AE210" s="26">
        <v>2.3958333333333335</v>
      </c>
      <c r="AF210" s="139">
        <f t="shared" si="37"/>
        <v>0.1978</v>
      </c>
      <c r="AG210" s="139">
        <f t="shared" si="38"/>
        <v>3.1173999999999999</v>
      </c>
      <c r="AH210" s="116">
        <f t="shared" si="39"/>
        <v>0.26950000000000002</v>
      </c>
      <c r="AI210" s="245" t="s">
        <v>1381</v>
      </c>
      <c r="AJ210" s="232">
        <v>207</v>
      </c>
    </row>
    <row r="211" spans="2:36" ht="15.75" thickBot="1" x14ac:dyDescent="0.3">
      <c r="B211" s="184" t="s">
        <v>1547</v>
      </c>
      <c r="C211" s="38" t="s">
        <v>1332</v>
      </c>
      <c r="D211" s="38" t="s">
        <v>400</v>
      </c>
      <c r="E211" s="13">
        <v>8</v>
      </c>
      <c r="F211" s="38" t="s">
        <v>401</v>
      </c>
      <c r="G211" s="38" t="s">
        <v>340</v>
      </c>
      <c r="H211" s="38" t="s">
        <v>901</v>
      </c>
      <c r="I211" s="38">
        <v>540039</v>
      </c>
      <c r="J211" s="38">
        <v>5462956</v>
      </c>
      <c r="K211" s="38" t="s">
        <v>262</v>
      </c>
      <c r="L211" s="72">
        <v>1.6170087740928973</v>
      </c>
      <c r="M211" s="81">
        <v>2518</v>
      </c>
      <c r="N211" s="141">
        <v>1557.1962504733699</v>
      </c>
      <c r="O211" s="105">
        <v>966</v>
      </c>
      <c r="P211" s="63">
        <v>2.4900000000000002</v>
      </c>
      <c r="Q211" s="26">
        <v>10.973084886128365</v>
      </c>
      <c r="R211" s="139">
        <f t="shared" si="30"/>
        <v>0.2049</v>
      </c>
      <c r="S211" s="26">
        <v>14.7</v>
      </c>
      <c r="T211" s="139">
        <f t="shared" si="31"/>
        <v>0.1666</v>
      </c>
      <c r="U211" s="26">
        <v>38.840349483717233</v>
      </c>
      <c r="V211" s="139">
        <f t="shared" si="32"/>
        <v>0.59009999999999996</v>
      </c>
      <c r="W211" s="26">
        <v>14.857614527445314</v>
      </c>
      <c r="X211" s="139">
        <f t="shared" si="33"/>
        <v>0.2155</v>
      </c>
      <c r="Y211" s="26">
        <v>13.628522139160438</v>
      </c>
      <c r="Z211" s="139">
        <f t="shared" si="34"/>
        <v>0.59360000000000002</v>
      </c>
      <c r="AA211" s="26">
        <v>-7.4179164977705696</v>
      </c>
      <c r="AB211" s="139">
        <f t="shared" si="35"/>
        <v>0.48770000000000002</v>
      </c>
      <c r="AC211" s="43">
        <v>125200</v>
      </c>
      <c r="AD211" s="139">
        <f t="shared" si="36"/>
        <v>0.25449999999999995</v>
      </c>
      <c r="AE211" s="26">
        <v>11.297071129707113</v>
      </c>
      <c r="AF211" s="139">
        <f t="shared" si="37"/>
        <v>0.59360000000000002</v>
      </c>
      <c r="AG211" s="139">
        <f t="shared" si="38"/>
        <v>3.1064999999999996</v>
      </c>
      <c r="AH211" s="116">
        <f t="shared" si="39"/>
        <v>0.26590000000000003</v>
      </c>
      <c r="AI211" s="245" t="s">
        <v>1381</v>
      </c>
      <c r="AJ211" s="232">
        <v>208</v>
      </c>
    </row>
    <row r="212" spans="2:36" ht="15.75" thickBot="1" x14ac:dyDescent="0.3">
      <c r="B212" s="185" t="s">
        <v>1627</v>
      </c>
      <c r="C212" s="37" t="s">
        <v>1331</v>
      </c>
      <c r="D212" s="37" t="s">
        <v>385</v>
      </c>
      <c r="E212" s="12">
        <v>2</v>
      </c>
      <c r="F212" s="37" t="s">
        <v>386</v>
      </c>
      <c r="G212" s="37" t="s">
        <v>340</v>
      </c>
      <c r="H212" s="37" t="s">
        <v>1142</v>
      </c>
      <c r="I212" s="37">
        <v>540016</v>
      </c>
      <c r="J212" s="37" t="s">
        <v>1302</v>
      </c>
      <c r="K212" s="37" t="s">
        <v>1302</v>
      </c>
      <c r="L212" s="71">
        <v>265.03821272465291</v>
      </c>
      <c r="M212" s="80">
        <v>44057</v>
      </c>
      <c r="N212" s="140">
        <v>182.37747494251747</v>
      </c>
      <c r="O212" s="104">
        <v>18133</v>
      </c>
      <c r="P212" s="62">
        <v>2.4112391771907573</v>
      </c>
      <c r="Q212" s="32">
        <v>16.615822563872619</v>
      </c>
      <c r="R212" s="129">
        <f t="shared" si="30"/>
        <v>0.46639999999999998</v>
      </c>
      <c r="S212" s="32">
        <v>22.516451545013371</v>
      </c>
      <c r="T212" s="129">
        <f t="shared" si="31"/>
        <v>0.44319999999999998</v>
      </c>
      <c r="U212" s="32">
        <v>37.537259562823749</v>
      </c>
      <c r="V212" s="129">
        <f t="shared" si="32"/>
        <v>0.44869999999999999</v>
      </c>
      <c r="W212" s="32">
        <v>15.758607087901519</v>
      </c>
      <c r="X212" s="129">
        <f t="shared" si="33"/>
        <v>0.27910000000000001</v>
      </c>
      <c r="Y212" s="32">
        <v>9.1849074715675556</v>
      </c>
      <c r="Z212" s="129">
        <f t="shared" si="34"/>
        <v>0.30740000000000001</v>
      </c>
      <c r="AA212" s="32">
        <v>-1.62257177626538</v>
      </c>
      <c r="AB212" s="129">
        <f t="shared" si="35"/>
        <v>0.22970000000000002</v>
      </c>
      <c r="AC212" s="42">
        <v>129900</v>
      </c>
      <c r="AD212" s="129">
        <f t="shared" si="36"/>
        <v>0.22619999999999996</v>
      </c>
      <c r="AE212" s="32">
        <v>16.567083107007061</v>
      </c>
      <c r="AF212" s="129">
        <f t="shared" si="37"/>
        <v>0.70309999999999995</v>
      </c>
      <c r="AG212" s="139">
        <f t="shared" si="38"/>
        <v>3.1038000000000001</v>
      </c>
      <c r="AH212" s="116">
        <f t="shared" si="39"/>
        <v>0.26240000000000002</v>
      </c>
      <c r="AI212" s="245" t="s">
        <v>1381</v>
      </c>
      <c r="AJ212" s="232">
        <v>209</v>
      </c>
    </row>
    <row r="213" spans="2:36" ht="15.75" thickBot="1" x14ac:dyDescent="0.3">
      <c r="B213" s="228" t="s">
        <v>1530</v>
      </c>
      <c r="C213" s="38" t="s">
        <v>1332</v>
      </c>
      <c r="D213" s="38" t="s">
        <v>338</v>
      </c>
      <c r="E213" s="13">
        <v>4</v>
      </c>
      <c r="F213" s="38" t="s">
        <v>339</v>
      </c>
      <c r="G213" s="38" t="s">
        <v>340</v>
      </c>
      <c r="H213" s="38" t="s">
        <v>492</v>
      </c>
      <c r="I213" s="38">
        <v>540205</v>
      </c>
      <c r="J213" s="38">
        <v>5412436</v>
      </c>
      <c r="K213" s="38" t="s">
        <v>144</v>
      </c>
      <c r="L213" s="72">
        <v>0.33287196603670227</v>
      </c>
      <c r="M213" s="81">
        <v>176</v>
      </c>
      <c r="N213" s="141">
        <v>528.73181870952249</v>
      </c>
      <c r="O213" s="105">
        <v>56</v>
      </c>
      <c r="P213" s="63">
        <v>3.14</v>
      </c>
      <c r="Q213" s="26">
        <v>14.285714285714285</v>
      </c>
      <c r="R213" s="139">
        <f t="shared" si="30"/>
        <v>0.3674</v>
      </c>
      <c r="S213" s="26">
        <v>8.3000000000000007</v>
      </c>
      <c r="T213" s="139">
        <f t="shared" si="31"/>
        <v>4.9599999999999998E-2</v>
      </c>
      <c r="U213" s="26">
        <v>32.954545454545453</v>
      </c>
      <c r="V213" s="139">
        <f t="shared" si="32"/>
        <v>0.22259999999999999</v>
      </c>
      <c r="W213" s="26">
        <v>9.6590909090909083</v>
      </c>
      <c r="X213" s="139">
        <f t="shared" si="33"/>
        <v>4.9399999999999999E-2</v>
      </c>
      <c r="Y213" s="26">
        <v>4.838709677419355</v>
      </c>
      <c r="Z213" s="139">
        <f t="shared" si="34"/>
        <v>9.1800000000000007E-2</v>
      </c>
      <c r="AA213" s="26">
        <v>-25.443786982248501</v>
      </c>
      <c r="AB213" s="139">
        <f t="shared" si="35"/>
        <v>0.88700000000000001</v>
      </c>
      <c r="AC213" s="43">
        <v>73800</v>
      </c>
      <c r="AD213" s="139">
        <f t="shared" si="36"/>
        <v>0.79859999999999998</v>
      </c>
      <c r="AE213" s="26">
        <v>11.111111111111111</v>
      </c>
      <c r="AF213" s="139">
        <f t="shared" si="37"/>
        <v>0.58650000000000002</v>
      </c>
      <c r="AG213" s="139">
        <f t="shared" si="38"/>
        <v>3.0528999999999997</v>
      </c>
      <c r="AH213" s="116">
        <f t="shared" si="39"/>
        <v>0.25879999999999997</v>
      </c>
      <c r="AI213" s="245" t="s">
        <v>1381</v>
      </c>
      <c r="AJ213" s="232">
        <v>210</v>
      </c>
    </row>
    <row r="214" spans="2:36" ht="15.75" thickBot="1" x14ac:dyDescent="0.3">
      <c r="B214" s="184" t="s">
        <v>1621</v>
      </c>
      <c r="C214" s="38" t="s">
        <v>1332</v>
      </c>
      <c r="D214" s="38" t="s">
        <v>438</v>
      </c>
      <c r="E214" s="13">
        <v>10</v>
      </c>
      <c r="F214" s="38" t="s">
        <v>439</v>
      </c>
      <c r="G214" s="38" t="s">
        <v>340</v>
      </c>
      <c r="H214" s="38" t="s">
        <v>1055</v>
      </c>
      <c r="I214" s="38">
        <v>540151</v>
      </c>
      <c r="J214" s="38">
        <v>5482732</v>
      </c>
      <c r="K214" s="38" t="s">
        <v>311</v>
      </c>
      <c r="L214" s="72">
        <v>0.54631206420936484</v>
      </c>
      <c r="M214" s="81">
        <v>457</v>
      </c>
      <c r="N214" s="141">
        <v>836.51822820603593</v>
      </c>
      <c r="O214" s="105">
        <v>169</v>
      </c>
      <c r="P214" s="63">
        <v>2.7</v>
      </c>
      <c r="Q214" s="26">
        <v>11.242603550295858</v>
      </c>
      <c r="R214" s="139">
        <f t="shared" si="30"/>
        <v>0.22259999999999999</v>
      </c>
      <c r="S214" s="26">
        <v>28.9</v>
      </c>
      <c r="T214" s="139">
        <f t="shared" si="31"/>
        <v>0.71630000000000005</v>
      </c>
      <c r="U214" s="26">
        <v>32.166301969365421</v>
      </c>
      <c r="V214" s="139">
        <f t="shared" si="32"/>
        <v>0.1908</v>
      </c>
      <c r="W214" s="26">
        <v>4.1575492341356668</v>
      </c>
      <c r="X214" s="139">
        <f t="shared" si="33"/>
        <v>1.06E-2</v>
      </c>
      <c r="Y214" s="26">
        <v>5.2941176470588234</v>
      </c>
      <c r="Z214" s="139">
        <f t="shared" si="34"/>
        <v>0.1201</v>
      </c>
      <c r="AA214" s="26">
        <v>-27.2486772486773</v>
      </c>
      <c r="AB214" s="139">
        <f t="shared" si="35"/>
        <v>0.91880000000000006</v>
      </c>
      <c r="AC214" s="43">
        <v>131400</v>
      </c>
      <c r="AD214" s="139">
        <f t="shared" si="36"/>
        <v>0.21560000000000001</v>
      </c>
      <c r="AE214" s="26">
        <v>11.76470588235294</v>
      </c>
      <c r="AF214" s="139">
        <f t="shared" si="37"/>
        <v>0.60070000000000001</v>
      </c>
      <c r="AG214" s="139">
        <f t="shared" si="38"/>
        <v>2.9954999999999998</v>
      </c>
      <c r="AH214" s="116">
        <f t="shared" si="39"/>
        <v>0.25530000000000003</v>
      </c>
      <c r="AI214" s="245" t="s">
        <v>1381</v>
      </c>
      <c r="AJ214" s="232">
        <v>211</v>
      </c>
    </row>
    <row r="215" spans="2:36" ht="15.75" thickBot="1" x14ac:dyDescent="0.3">
      <c r="B215" s="184" t="s">
        <v>1505</v>
      </c>
      <c r="C215" s="38" t="s">
        <v>1332</v>
      </c>
      <c r="D215" s="38" t="s">
        <v>380</v>
      </c>
      <c r="E215" s="13">
        <v>3</v>
      </c>
      <c r="F215" s="38" t="s">
        <v>381</v>
      </c>
      <c r="G215" s="38" t="s">
        <v>340</v>
      </c>
      <c r="H215" s="38" t="s">
        <v>923</v>
      </c>
      <c r="I215" s="38">
        <v>540168</v>
      </c>
      <c r="J215" s="38">
        <v>5464516</v>
      </c>
      <c r="K215" s="38" t="s">
        <v>269</v>
      </c>
      <c r="L215" s="72">
        <v>0.75201864699746679</v>
      </c>
      <c r="M215" s="81">
        <v>906</v>
      </c>
      <c r="N215" s="141">
        <v>1204.7573602294624</v>
      </c>
      <c r="O215" s="105">
        <v>380</v>
      </c>
      <c r="P215" s="63">
        <v>2.38</v>
      </c>
      <c r="Q215" s="26">
        <v>15</v>
      </c>
      <c r="R215" s="139">
        <f t="shared" si="30"/>
        <v>0.39219999999999999</v>
      </c>
      <c r="S215" s="26">
        <v>12.9</v>
      </c>
      <c r="T215" s="139">
        <f t="shared" si="31"/>
        <v>0.1028</v>
      </c>
      <c r="U215" s="26">
        <v>37.527593818984542</v>
      </c>
      <c r="V215" s="139">
        <f t="shared" si="32"/>
        <v>0.44519999999999998</v>
      </c>
      <c r="W215" s="26">
        <v>25.938189845474614</v>
      </c>
      <c r="X215" s="139">
        <f t="shared" si="33"/>
        <v>0.73850000000000005</v>
      </c>
      <c r="Y215" s="26">
        <v>7.2948328267477196</v>
      </c>
      <c r="Z215" s="139">
        <f t="shared" si="34"/>
        <v>0.2049</v>
      </c>
      <c r="AA215" s="26">
        <v>-10.2669404517454</v>
      </c>
      <c r="AB215" s="139">
        <f t="shared" si="35"/>
        <v>0.58309999999999995</v>
      </c>
      <c r="AC215" s="43">
        <v>147400</v>
      </c>
      <c r="AD215" s="139">
        <f t="shared" si="36"/>
        <v>0.14490000000000003</v>
      </c>
      <c r="AE215" s="26">
        <v>4.5673076923076916</v>
      </c>
      <c r="AF215" s="139">
        <f t="shared" si="37"/>
        <v>0.3286</v>
      </c>
      <c r="AG215" s="139">
        <f t="shared" si="38"/>
        <v>2.9401999999999999</v>
      </c>
      <c r="AH215" s="116">
        <f t="shared" si="39"/>
        <v>0.25169999999999998</v>
      </c>
      <c r="AI215" s="245" t="s">
        <v>1381</v>
      </c>
      <c r="AJ215" s="232">
        <v>212</v>
      </c>
    </row>
    <row r="216" spans="2:36" ht="15.75" thickBot="1" x14ac:dyDescent="0.3">
      <c r="B216" s="184" t="s">
        <v>1563</v>
      </c>
      <c r="C216" s="38" t="s">
        <v>1332</v>
      </c>
      <c r="D216" s="38" t="s">
        <v>420</v>
      </c>
      <c r="E216" s="13">
        <v>3</v>
      </c>
      <c r="F216" s="38" t="s">
        <v>421</v>
      </c>
      <c r="G216" s="38" t="s">
        <v>340</v>
      </c>
      <c r="H216" s="38" t="s">
        <v>570</v>
      </c>
      <c r="I216" s="38">
        <v>540076</v>
      </c>
      <c r="J216" s="38">
        <v>5422564</v>
      </c>
      <c r="K216" s="38" t="s">
        <v>164</v>
      </c>
      <c r="L216" s="72">
        <v>2.8041717662657706</v>
      </c>
      <c r="M216" s="81">
        <v>7500</v>
      </c>
      <c r="N216" s="141">
        <v>2674.5865179248699</v>
      </c>
      <c r="O216" s="105">
        <v>3579</v>
      </c>
      <c r="P216" s="63">
        <v>2.06</v>
      </c>
      <c r="Q216" s="26">
        <v>11.427773120983515</v>
      </c>
      <c r="R216" s="139">
        <f t="shared" si="30"/>
        <v>0.2296</v>
      </c>
      <c r="S216" s="26">
        <v>19.399999999999999</v>
      </c>
      <c r="T216" s="139">
        <f t="shared" si="31"/>
        <v>0.29780000000000001</v>
      </c>
      <c r="U216" s="26">
        <v>38.893333333333338</v>
      </c>
      <c r="V216" s="139">
        <f t="shared" si="32"/>
        <v>0.60419999999999996</v>
      </c>
      <c r="W216" s="26">
        <v>22.903968576459434</v>
      </c>
      <c r="X216" s="139">
        <f t="shared" si="33"/>
        <v>0.64659999999999995</v>
      </c>
      <c r="Y216" s="26">
        <v>6.9198751300728407</v>
      </c>
      <c r="Z216" s="139">
        <f t="shared" si="34"/>
        <v>0.1943</v>
      </c>
      <c r="AA216" s="26">
        <v>-5.4002782344757803</v>
      </c>
      <c r="AB216" s="139">
        <f t="shared" si="35"/>
        <v>0.39929999999999999</v>
      </c>
      <c r="AC216" s="43">
        <v>103800</v>
      </c>
      <c r="AD216" s="139">
        <f t="shared" si="36"/>
        <v>0.43820000000000003</v>
      </c>
      <c r="AE216" s="26">
        <v>0.98730606488011285</v>
      </c>
      <c r="AF216" s="139">
        <f t="shared" si="37"/>
        <v>0.1201</v>
      </c>
      <c r="AG216" s="139">
        <f t="shared" si="38"/>
        <v>2.9300999999999999</v>
      </c>
      <c r="AH216" s="116">
        <f t="shared" si="39"/>
        <v>0.2482</v>
      </c>
      <c r="AI216" s="245" t="s">
        <v>1381</v>
      </c>
      <c r="AJ216" s="232">
        <v>213</v>
      </c>
    </row>
    <row r="217" spans="2:36" ht="15.75" thickBot="1" x14ac:dyDescent="0.3">
      <c r="B217" s="185" t="s">
        <v>1645</v>
      </c>
      <c r="C217" s="37" t="s">
        <v>1331</v>
      </c>
      <c r="D217" s="37" t="s">
        <v>390</v>
      </c>
      <c r="E217" s="12">
        <v>6</v>
      </c>
      <c r="F217" s="37" t="s">
        <v>391</v>
      </c>
      <c r="G217" s="37" t="s">
        <v>340</v>
      </c>
      <c r="H217" s="37" t="s">
        <v>1190</v>
      </c>
      <c r="I217" s="37">
        <v>540097</v>
      </c>
      <c r="J217" s="37" t="s">
        <v>1302</v>
      </c>
      <c r="K217" s="37" t="s">
        <v>1302</v>
      </c>
      <c r="L217" s="71">
        <v>293.02215140405031</v>
      </c>
      <c r="M217" s="80">
        <v>27309</v>
      </c>
      <c r="N217" s="140">
        <v>93.197732216304118</v>
      </c>
      <c r="O217" s="104">
        <v>10999</v>
      </c>
      <c r="P217" s="62">
        <v>2.4660423674879532</v>
      </c>
      <c r="Q217" s="32">
        <v>10.982816619692699</v>
      </c>
      <c r="R217" s="129">
        <f t="shared" si="30"/>
        <v>0.2084</v>
      </c>
      <c r="S217" s="32">
        <v>20.454837466272647</v>
      </c>
      <c r="T217" s="129">
        <f t="shared" si="31"/>
        <v>0.33679999999999999</v>
      </c>
      <c r="U217" s="32">
        <v>37.914240726500417</v>
      </c>
      <c r="V217" s="129">
        <f t="shared" si="32"/>
        <v>0.50170000000000003</v>
      </c>
      <c r="W217" s="32">
        <v>20.176279687269506</v>
      </c>
      <c r="X217" s="129">
        <f t="shared" si="33"/>
        <v>0.51590000000000003</v>
      </c>
      <c r="Y217" s="32">
        <v>9.142798375070706</v>
      </c>
      <c r="Z217" s="129">
        <f t="shared" si="34"/>
        <v>0.30380000000000001</v>
      </c>
      <c r="AA217" s="32">
        <v>-1.48038490007402E-2</v>
      </c>
      <c r="AB217" s="129">
        <f t="shared" si="35"/>
        <v>0.17669999999999997</v>
      </c>
      <c r="AC217" s="42">
        <v>125300</v>
      </c>
      <c r="AD217" s="129">
        <f t="shared" si="36"/>
        <v>0.25090000000000001</v>
      </c>
      <c r="AE217" s="32">
        <v>12.856452392460124</v>
      </c>
      <c r="AF217" s="129">
        <f t="shared" si="37"/>
        <v>0.61829999999999996</v>
      </c>
      <c r="AG217" s="139">
        <f t="shared" si="38"/>
        <v>2.9125000000000005</v>
      </c>
      <c r="AH217" s="116">
        <f t="shared" si="39"/>
        <v>0.24460000000000001</v>
      </c>
      <c r="AI217" s="245" t="s">
        <v>1381</v>
      </c>
      <c r="AJ217" s="232">
        <v>214</v>
      </c>
    </row>
    <row r="218" spans="2:36" ht="15.75" thickBot="1" x14ac:dyDescent="0.3">
      <c r="B218" s="184" t="s">
        <v>1488</v>
      </c>
      <c r="C218" s="38" t="s">
        <v>1332</v>
      </c>
      <c r="D218" s="38" t="s">
        <v>438</v>
      </c>
      <c r="E218" s="13">
        <v>10</v>
      </c>
      <c r="F218" s="38" t="s">
        <v>439</v>
      </c>
      <c r="G218" s="38" t="s">
        <v>340</v>
      </c>
      <c r="H218" s="38" t="s">
        <v>1083</v>
      </c>
      <c r="I218" s="38">
        <v>540094</v>
      </c>
      <c r="J218" s="38">
        <v>5485876</v>
      </c>
      <c r="K218" s="38" t="s">
        <v>320</v>
      </c>
      <c r="L218" s="72">
        <v>1.0927358616490319</v>
      </c>
      <c r="M218" s="81">
        <v>1619</v>
      </c>
      <c r="N218" s="141">
        <v>1481.6023311953818</v>
      </c>
      <c r="O218" s="105">
        <v>235</v>
      </c>
      <c r="P218" s="63">
        <v>2.65</v>
      </c>
      <c r="Q218" s="26">
        <v>35.319148936170215</v>
      </c>
      <c r="R218" s="139">
        <f t="shared" si="30"/>
        <v>0.91869999999999996</v>
      </c>
      <c r="S218" s="26">
        <v>26.9</v>
      </c>
      <c r="T218" s="139">
        <f t="shared" si="31"/>
        <v>0.65949999999999998</v>
      </c>
      <c r="U218" s="26">
        <v>12.785670166769611</v>
      </c>
      <c r="V218" s="139">
        <f t="shared" si="32"/>
        <v>3.5000000000000001E-3</v>
      </c>
      <c r="W218" s="26">
        <v>5.7442865966646082</v>
      </c>
      <c r="X218" s="139">
        <f t="shared" si="33"/>
        <v>1.41E-2</v>
      </c>
      <c r="Y218" s="26">
        <v>4.666666666666667</v>
      </c>
      <c r="Z218" s="139">
        <f t="shared" si="34"/>
        <v>8.48E-2</v>
      </c>
      <c r="AA218" s="26">
        <v>-5.7068741893644601</v>
      </c>
      <c r="AB218" s="139">
        <f t="shared" si="35"/>
        <v>0.42049999999999998</v>
      </c>
      <c r="AC218" s="43">
        <v>101600</v>
      </c>
      <c r="AD218" s="139">
        <f t="shared" si="36"/>
        <v>0.45940000000000003</v>
      </c>
      <c r="AE218" s="26">
        <v>4.8484848484848486</v>
      </c>
      <c r="AF218" s="139">
        <f t="shared" si="37"/>
        <v>0.3427</v>
      </c>
      <c r="AG218" s="139">
        <f t="shared" si="38"/>
        <v>2.9032</v>
      </c>
      <c r="AH218" s="116">
        <f t="shared" si="39"/>
        <v>0.24110000000000001</v>
      </c>
      <c r="AI218" s="245" t="s">
        <v>1381</v>
      </c>
      <c r="AJ218" s="232">
        <v>215</v>
      </c>
    </row>
    <row r="219" spans="2:36" ht="15.75" thickBot="1" x14ac:dyDescent="0.3">
      <c r="B219" s="184" t="s">
        <v>1454</v>
      </c>
      <c r="C219" s="38" t="s">
        <v>1332</v>
      </c>
      <c r="D219" s="38" t="s">
        <v>390</v>
      </c>
      <c r="E219" s="13">
        <v>6</v>
      </c>
      <c r="F219" s="38" t="s">
        <v>391</v>
      </c>
      <c r="G219" s="38" t="s">
        <v>340</v>
      </c>
      <c r="H219" s="38" t="s">
        <v>392</v>
      </c>
      <c r="I219" s="38">
        <v>540098</v>
      </c>
      <c r="J219" s="38">
        <v>5404612</v>
      </c>
      <c r="K219" s="38" t="s">
        <v>120</v>
      </c>
      <c r="L219" s="72">
        <v>0.70789840307260221</v>
      </c>
      <c r="M219" s="81">
        <v>1408</v>
      </c>
      <c r="N219" s="141">
        <v>1988.9859814468252</v>
      </c>
      <c r="O219" s="105">
        <v>571</v>
      </c>
      <c r="P219" s="63">
        <v>2.4700000000000002</v>
      </c>
      <c r="Q219" s="26">
        <v>9.1068301225919441</v>
      </c>
      <c r="R219" s="139">
        <f t="shared" si="30"/>
        <v>0.1484</v>
      </c>
      <c r="S219" s="26">
        <v>15.4</v>
      </c>
      <c r="T219" s="139">
        <f t="shared" si="31"/>
        <v>0.18429999999999999</v>
      </c>
      <c r="U219" s="26">
        <v>31.17897727272727</v>
      </c>
      <c r="V219" s="139">
        <f t="shared" si="32"/>
        <v>0.159</v>
      </c>
      <c r="W219" s="26">
        <v>24.076704545454543</v>
      </c>
      <c r="X219" s="139">
        <f t="shared" si="33"/>
        <v>0.67130000000000001</v>
      </c>
      <c r="Y219" s="26">
        <v>11.248710010319918</v>
      </c>
      <c r="Z219" s="139">
        <f t="shared" si="34"/>
        <v>0.4204</v>
      </c>
      <c r="AA219" s="26">
        <v>-7.75729646697389</v>
      </c>
      <c r="AB219" s="139">
        <f t="shared" si="35"/>
        <v>0.51239999999999997</v>
      </c>
      <c r="AC219" s="43">
        <v>129200</v>
      </c>
      <c r="AD219" s="139">
        <f t="shared" si="36"/>
        <v>0.23329999999999995</v>
      </c>
      <c r="AE219" s="26">
        <v>9.384615384615385</v>
      </c>
      <c r="AF219" s="139">
        <f t="shared" si="37"/>
        <v>0.54059999999999997</v>
      </c>
      <c r="AG219" s="139">
        <f t="shared" si="38"/>
        <v>2.8696999999999995</v>
      </c>
      <c r="AH219" s="116">
        <f t="shared" si="39"/>
        <v>0.23749999999999999</v>
      </c>
      <c r="AI219" s="245" t="s">
        <v>1381</v>
      </c>
      <c r="AJ219" s="232">
        <v>216</v>
      </c>
    </row>
    <row r="220" spans="2:36" ht="15.75" thickBot="1" x14ac:dyDescent="0.3">
      <c r="B220" s="185" t="s">
        <v>1675</v>
      </c>
      <c r="C220" s="37" t="s">
        <v>1331</v>
      </c>
      <c r="D220" s="37" t="s">
        <v>865</v>
      </c>
      <c r="E220" s="12">
        <v>5</v>
      </c>
      <c r="F220" s="37" t="s">
        <v>866</v>
      </c>
      <c r="G220" s="37" t="s">
        <v>340</v>
      </c>
      <c r="H220" s="37" t="s">
        <v>1262</v>
      </c>
      <c r="I220" s="37">
        <v>540213</v>
      </c>
      <c r="J220" s="37" t="s">
        <v>1302</v>
      </c>
      <c r="K220" s="37" t="s">
        <v>1302</v>
      </c>
      <c r="L220" s="71">
        <v>358.17730663690583</v>
      </c>
      <c r="M220" s="80">
        <v>40107</v>
      </c>
      <c r="N220" s="140">
        <v>111.97526827308903</v>
      </c>
      <c r="O220" s="104">
        <v>15700</v>
      </c>
      <c r="P220" s="62">
        <v>2.5251592356687897</v>
      </c>
      <c r="Q220" s="32">
        <v>13</v>
      </c>
      <c r="R220" s="129">
        <f t="shared" si="30"/>
        <v>0.31090000000000001</v>
      </c>
      <c r="S220" s="32">
        <v>22.171651495448636</v>
      </c>
      <c r="T220" s="129">
        <f t="shared" si="31"/>
        <v>0.4148</v>
      </c>
      <c r="U220" s="32">
        <v>36.357743037375023</v>
      </c>
      <c r="V220" s="129">
        <f t="shared" si="32"/>
        <v>0.371</v>
      </c>
      <c r="W220" s="32">
        <v>16.452797906602253</v>
      </c>
      <c r="X220" s="129">
        <f t="shared" si="33"/>
        <v>0.31440000000000001</v>
      </c>
      <c r="Y220" s="32">
        <v>8.9657100912300329</v>
      </c>
      <c r="Z220" s="129">
        <f t="shared" si="34"/>
        <v>0.29320000000000002</v>
      </c>
      <c r="AA220" s="32">
        <v>-2.1964612568639401</v>
      </c>
      <c r="AB220" s="129">
        <f t="shared" si="35"/>
        <v>0.24739999999999995</v>
      </c>
      <c r="AC220" s="42">
        <v>129600</v>
      </c>
      <c r="AD220" s="129">
        <f t="shared" si="36"/>
        <v>0.22970000000000002</v>
      </c>
      <c r="AE220" s="32">
        <v>15.183390241215994</v>
      </c>
      <c r="AF220" s="129">
        <f t="shared" si="37"/>
        <v>0.6855</v>
      </c>
      <c r="AG220" s="139">
        <f t="shared" si="38"/>
        <v>2.8669000000000002</v>
      </c>
      <c r="AH220" s="116">
        <f t="shared" si="39"/>
        <v>0.23400000000000001</v>
      </c>
      <c r="AI220" s="245" t="s">
        <v>1381</v>
      </c>
      <c r="AJ220" s="232">
        <v>217</v>
      </c>
    </row>
    <row r="221" spans="2:36" ht="15.75" thickBot="1" x14ac:dyDescent="0.3">
      <c r="B221" s="188" t="s">
        <v>1614</v>
      </c>
      <c r="C221" s="17" t="s">
        <v>1332</v>
      </c>
      <c r="D221" s="17" t="s">
        <v>1070</v>
      </c>
      <c r="E221" s="18">
        <v>11</v>
      </c>
      <c r="F221" s="17" t="s">
        <v>531</v>
      </c>
      <c r="G221" s="17" t="s">
        <v>340</v>
      </c>
      <c r="H221" s="17" t="s">
        <v>1071</v>
      </c>
      <c r="I221" s="17">
        <v>540014</v>
      </c>
      <c r="J221" s="17">
        <v>5485156</v>
      </c>
      <c r="K221" s="17" t="s">
        <v>316</v>
      </c>
      <c r="L221" s="79">
        <v>19.032160960467952</v>
      </c>
      <c r="M221" s="88">
        <v>19150</v>
      </c>
      <c r="N221" s="88">
        <v>1006.1915743449634</v>
      </c>
      <c r="O221" s="31">
        <v>8523</v>
      </c>
      <c r="P221" s="70">
        <v>2.2256247800070397</v>
      </c>
      <c r="Q221" s="22">
        <v>13.586765223512847</v>
      </c>
      <c r="R221" s="138">
        <f t="shared" si="30"/>
        <v>0.32500000000000001</v>
      </c>
      <c r="S221" s="22">
        <v>20</v>
      </c>
      <c r="T221" s="138">
        <f t="shared" si="31"/>
        <v>0.31909999999999999</v>
      </c>
      <c r="U221" s="22">
        <v>39.59791122715405</v>
      </c>
      <c r="V221" s="138">
        <f t="shared" si="32"/>
        <v>0.65720000000000001</v>
      </c>
      <c r="W221" s="22">
        <v>17.888113367174281</v>
      </c>
      <c r="X221" s="138">
        <f t="shared" si="33"/>
        <v>0.3886</v>
      </c>
      <c r="Y221" s="22">
        <v>5.7559532196702827</v>
      </c>
      <c r="Z221" s="138">
        <f t="shared" si="34"/>
        <v>0.13780000000000001</v>
      </c>
      <c r="AA221" s="22">
        <v>-2.9524967081940598</v>
      </c>
      <c r="AB221" s="138">
        <f t="shared" si="35"/>
        <v>0.2792</v>
      </c>
      <c r="AC221" s="47">
        <v>96700</v>
      </c>
      <c r="AD221" s="138">
        <f t="shared" si="36"/>
        <v>0.51600000000000001</v>
      </c>
      <c r="AE221" s="22">
        <v>2.7903886612778201</v>
      </c>
      <c r="AF221" s="138">
        <f t="shared" si="37"/>
        <v>0.23669999999999999</v>
      </c>
      <c r="AG221" s="139">
        <f t="shared" si="38"/>
        <v>2.8596000000000004</v>
      </c>
      <c r="AH221" s="116">
        <f t="shared" si="39"/>
        <v>0.23039999999999999</v>
      </c>
      <c r="AI221" s="245" t="s">
        <v>1381</v>
      </c>
      <c r="AJ221" s="232">
        <v>218</v>
      </c>
    </row>
    <row r="222" spans="2:36" ht="15.75" thickBot="1" x14ac:dyDescent="0.3">
      <c r="B222" s="228" t="s">
        <v>1550</v>
      </c>
      <c r="C222" s="38" t="s">
        <v>1332</v>
      </c>
      <c r="D222" s="38" t="s">
        <v>601</v>
      </c>
      <c r="E222" s="13">
        <v>4</v>
      </c>
      <c r="F222" s="38" t="s">
        <v>350</v>
      </c>
      <c r="G222" s="38" t="s">
        <v>340</v>
      </c>
      <c r="H222" s="38" t="s">
        <v>1109</v>
      </c>
      <c r="I222" s="38">
        <v>540045</v>
      </c>
      <c r="J222" s="38">
        <v>5486812</v>
      </c>
      <c r="K222" s="38" t="s">
        <v>328</v>
      </c>
      <c r="L222" s="72">
        <v>1.8961093395570863</v>
      </c>
      <c r="M222" s="81">
        <v>2659</v>
      </c>
      <c r="N222" s="141">
        <v>1402.3452891282725</v>
      </c>
      <c r="O222" s="105">
        <v>1177</v>
      </c>
      <c r="P222" s="63">
        <v>2.21</v>
      </c>
      <c r="Q222" s="26">
        <v>21.920135938827528</v>
      </c>
      <c r="R222" s="139">
        <f t="shared" si="30"/>
        <v>0.67490000000000006</v>
      </c>
      <c r="S222" s="26">
        <v>13</v>
      </c>
      <c r="T222" s="139">
        <f t="shared" si="31"/>
        <v>0.1134</v>
      </c>
      <c r="U222" s="26">
        <v>37.45769086122602</v>
      </c>
      <c r="V222" s="139">
        <f t="shared" si="32"/>
        <v>0.43809999999999999</v>
      </c>
      <c r="W222" s="26">
        <v>20.491174213353798</v>
      </c>
      <c r="X222" s="139">
        <f t="shared" si="33"/>
        <v>0.54059999999999997</v>
      </c>
      <c r="Y222" s="26">
        <v>8.3199141170155659</v>
      </c>
      <c r="Z222" s="139">
        <f t="shared" si="34"/>
        <v>0.25790000000000002</v>
      </c>
      <c r="AA222" s="26">
        <v>-9.1243862520458308</v>
      </c>
      <c r="AB222" s="139">
        <f t="shared" si="35"/>
        <v>0.56190000000000007</v>
      </c>
      <c r="AC222" s="43">
        <v>121000</v>
      </c>
      <c r="AD222" s="139">
        <f t="shared" si="36"/>
        <v>0.27210000000000001</v>
      </c>
      <c r="AE222" s="26">
        <v>0</v>
      </c>
      <c r="AF222" s="139">
        <f t="shared" si="37"/>
        <v>0</v>
      </c>
      <c r="AG222" s="139">
        <f t="shared" si="38"/>
        <v>2.8589000000000002</v>
      </c>
      <c r="AH222" s="116">
        <f t="shared" si="39"/>
        <v>0.22689999999999999</v>
      </c>
      <c r="AI222" s="245" t="s">
        <v>1381</v>
      </c>
      <c r="AJ222" s="232">
        <v>219</v>
      </c>
    </row>
    <row r="223" spans="2:36" ht="15.75" thickBot="1" x14ac:dyDescent="0.3">
      <c r="B223" s="188" t="s">
        <v>1615</v>
      </c>
      <c r="C223" s="17" t="s">
        <v>1332</v>
      </c>
      <c r="D223" s="17" t="s">
        <v>1343</v>
      </c>
      <c r="E223" s="18">
        <v>10</v>
      </c>
      <c r="F223" s="17" t="s">
        <v>431</v>
      </c>
      <c r="G223" s="17" t="s">
        <v>340</v>
      </c>
      <c r="H223" s="17" t="s">
        <v>1103</v>
      </c>
      <c r="I223" s="17">
        <v>540152</v>
      </c>
      <c r="J223" s="17">
        <v>5486452</v>
      </c>
      <c r="K223" s="17" t="s">
        <v>326</v>
      </c>
      <c r="L223" s="79">
        <v>15.781069239997427</v>
      </c>
      <c r="M223" s="88">
        <v>27142</v>
      </c>
      <c r="N223" s="88">
        <v>1719.9088089169568</v>
      </c>
      <c r="O223" s="31">
        <v>11737</v>
      </c>
      <c r="P223" s="70">
        <v>2.2181136576637983</v>
      </c>
      <c r="Q223" s="22">
        <v>17.943256368748404</v>
      </c>
      <c r="R223" s="138">
        <f t="shared" si="30"/>
        <v>0.53349999999999997</v>
      </c>
      <c r="S223" s="22">
        <v>19.3</v>
      </c>
      <c r="T223" s="138">
        <f t="shared" si="31"/>
        <v>0.29430000000000001</v>
      </c>
      <c r="U223" s="22">
        <v>40.424434455824922</v>
      </c>
      <c r="V223" s="138">
        <f t="shared" si="32"/>
        <v>0.68189999999999995</v>
      </c>
      <c r="W223" s="22">
        <v>16.687258976375006</v>
      </c>
      <c r="X223" s="138">
        <f t="shared" si="33"/>
        <v>0.32500000000000001</v>
      </c>
      <c r="Y223" s="22">
        <v>7.4407533892165993</v>
      </c>
      <c r="Z223" s="138">
        <f t="shared" si="34"/>
        <v>0.219</v>
      </c>
      <c r="AA223" s="22">
        <v>-5.03405181492663</v>
      </c>
      <c r="AB223" s="138">
        <f t="shared" si="35"/>
        <v>0.36750000000000005</v>
      </c>
      <c r="AC223" s="47">
        <v>116300</v>
      </c>
      <c r="AD223" s="138">
        <f t="shared" si="36"/>
        <v>0.31100000000000005</v>
      </c>
      <c r="AE223" s="22">
        <v>0.98699884282894301</v>
      </c>
      <c r="AF223" s="138">
        <f t="shared" si="37"/>
        <v>0.1166</v>
      </c>
      <c r="AG223" s="139">
        <f t="shared" si="38"/>
        <v>2.8487999999999998</v>
      </c>
      <c r="AH223" s="116">
        <f t="shared" si="39"/>
        <v>0.22339999999999999</v>
      </c>
      <c r="AI223" s="245" t="s">
        <v>1381</v>
      </c>
      <c r="AJ223" s="232">
        <v>220</v>
      </c>
    </row>
    <row r="224" spans="2:36" ht="15.75" thickBot="1" x14ac:dyDescent="0.3">
      <c r="B224" s="184" t="s">
        <v>1549</v>
      </c>
      <c r="C224" s="38" t="s">
        <v>1332</v>
      </c>
      <c r="D224" s="38" t="s">
        <v>601</v>
      </c>
      <c r="E224" s="13">
        <v>4</v>
      </c>
      <c r="F224" s="38" t="s">
        <v>350</v>
      </c>
      <c r="G224" s="38" t="s">
        <v>340</v>
      </c>
      <c r="H224" s="38" t="s">
        <v>977</v>
      </c>
      <c r="I224" s="38">
        <v>540043</v>
      </c>
      <c r="J224" s="38">
        <v>5470156</v>
      </c>
      <c r="K224" s="38" t="s">
        <v>285</v>
      </c>
      <c r="L224" s="72">
        <v>1.7267242854880276</v>
      </c>
      <c r="M224" s="81">
        <v>1435</v>
      </c>
      <c r="N224" s="141">
        <v>831.05334885263574</v>
      </c>
      <c r="O224" s="105">
        <v>608</v>
      </c>
      <c r="P224" s="63">
        <v>2.36</v>
      </c>
      <c r="Q224" s="26">
        <v>23.848684210526315</v>
      </c>
      <c r="R224" s="139">
        <f t="shared" si="30"/>
        <v>0.74199999999999999</v>
      </c>
      <c r="S224" s="26">
        <v>16.899999999999999</v>
      </c>
      <c r="T224" s="139">
        <f t="shared" si="31"/>
        <v>0.22339999999999999</v>
      </c>
      <c r="U224" s="26">
        <v>32.752613240418114</v>
      </c>
      <c r="V224" s="139">
        <f t="shared" si="32"/>
        <v>0.2084</v>
      </c>
      <c r="W224" s="26">
        <v>13.797909407665504</v>
      </c>
      <c r="X224" s="139">
        <f t="shared" si="33"/>
        <v>0.16250000000000001</v>
      </c>
      <c r="Y224" s="26">
        <v>11.286919831223628</v>
      </c>
      <c r="Z224" s="139">
        <f t="shared" si="34"/>
        <v>0.42399999999999999</v>
      </c>
      <c r="AA224" s="26">
        <v>-10.9348441926346</v>
      </c>
      <c r="AB224" s="139">
        <f t="shared" si="35"/>
        <v>0.60430000000000006</v>
      </c>
      <c r="AC224" s="43">
        <v>104200</v>
      </c>
      <c r="AD224" s="139">
        <f t="shared" si="36"/>
        <v>0.42049999999999998</v>
      </c>
      <c r="AE224" s="26">
        <v>0.44247787610619471</v>
      </c>
      <c r="AF224" s="139">
        <f t="shared" si="37"/>
        <v>6.3600000000000004E-2</v>
      </c>
      <c r="AG224" s="139">
        <f t="shared" si="38"/>
        <v>2.8487</v>
      </c>
      <c r="AH224" s="116">
        <f t="shared" si="39"/>
        <v>0.2198</v>
      </c>
      <c r="AI224" s="245" t="s">
        <v>1381</v>
      </c>
      <c r="AJ224" s="232">
        <v>221</v>
      </c>
    </row>
    <row r="225" spans="2:36" ht="15.75" thickBot="1" x14ac:dyDescent="0.3">
      <c r="B225" s="184" t="s">
        <v>1602</v>
      </c>
      <c r="C225" s="38" t="s">
        <v>1332</v>
      </c>
      <c r="D225" s="38" t="s">
        <v>476</v>
      </c>
      <c r="E225" s="13">
        <v>7</v>
      </c>
      <c r="F225" s="38" t="s">
        <v>477</v>
      </c>
      <c r="G225" s="38" t="s">
        <v>340</v>
      </c>
      <c r="H225" s="38" t="s">
        <v>478</v>
      </c>
      <c r="I225" s="38">
        <v>540199</v>
      </c>
      <c r="J225" s="38">
        <v>5411188</v>
      </c>
      <c r="K225" s="38" t="s">
        <v>140</v>
      </c>
      <c r="L225" s="72">
        <v>2.8461125232477058</v>
      </c>
      <c r="M225" s="81">
        <v>5343</v>
      </c>
      <c r="N225" s="141">
        <v>1877.2975264881973</v>
      </c>
      <c r="O225" s="105">
        <v>2084</v>
      </c>
      <c r="P225" s="63">
        <v>2.08</v>
      </c>
      <c r="Q225" s="26">
        <v>23.320537428023034</v>
      </c>
      <c r="R225" s="139">
        <f t="shared" si="30"/>
        <v>0.7208</v>
      </c>
      <c r="S225" s="26">
        <v>24.5</v>
      </c>
      <c r="T225" s="139">
        <f t="shared" si="31"/>
        <v>0.5212</v>
      </c>
      <c r="U225" s="26">
        <v>27.119595732734421</v>
      </c>
      <c r="V225" s="139">
        <f t="shared" si="32"/>
        <v>8.8300000000000003E-2</v>
      </c>
      <c r="W225" s="26">
        <v>14.597441685477802</v>
      </c>
      <c r="X225" s="139">
        <f t="shared" si="33"/>
        <v>0.1908</v>
      </c>
      <c r="Y225" s="26">
        <v>9.8830049261083737</v>
      </c>
      <c r="Z225" s="139">
        <f t="shared" si="34"/>
        <v>0.3392</v>
      </c>
      <c r="AA225" s="26">
        <v>-8.0333392445469105</v>
      </c>
      <c r="AB225" s="139">
        <f t="shared" si="35"/>
        <v>0.51950000000000007</v>
      </c>
      <c r="AC225" s="43">
        <v>133600</v>
      </c>
      <c r="AD225" s="139">
        <f t="shared" si="36"/>
        <v>0.20150000000000001</v>
      </c>
      <c r="AE225" s="26">
        <v>3.3688699360341148</v>
      </c>
      <c r="AF225" s="139">
        <f t="shared" si="37"/>
        <v>0.26500000000000001</v>
      </c>
      <c r="AG225" s="139">
        <f t="shared" si="38"/>
        <v>2.8463000000000003</v>
      </c>
      <c r="AH225" s="116">
        <f t="shared" si="39"/>
        <v>0.21629999999999999</v>
      </c>
      <c r="AI225" s="245" t="s">
        <v>1381</v>
      </c>
      <c r="AJ225" s="232">
        <v>222</v>
      </c>
    </row>
    <row r="226" spans="2:36" ht="15.75" thickBot="1" x14ac:dyDescent="0.3">
      <c r="B226" s="184" t="s">
        <v>1457</v>
      </c>
      <c r="C226" s="38" t="s">
        <v>1332</v>
      </c>
      <c r="D226" s="38" t="s">
        <v>390</v>
      </c>
      <c r="E226" s="13">
        <v>6</v>
      </c>
      <c r="F226" s="38" t="s">
        <v>391</v>
      </c>
      <c r="G226" s="38" t="s">
        <v>340</v>
      </c>
      <c r="H226" s="38" t="s">
        <v>817</v>
      </c>
      <c r="I226" s="38">
        <v>540104</v>
      </c>
      <c r="J226" s="38">
        <v>5455276</v>
      </c>
      <c r="K226" s="38" t="s">
        <v>237</v>
      </c>
      <c r="L226" s="72">
        <v>0.53212555544479379</v>
      </c>
      <c r="M226" s="81">
        <v>1023</v>
      </c>
      <c r="N226" s="141">
        <v>1922.4786134259111</v>
      </c>
      <c r="O226" s="105">
        <v>461</v>
      </c>
      <c r="P226" s="63">
        <v>2.21</v>
      </c>
      <c r="Q226" s="26">
        <v>10.629067245119305</v>
      </c>
      <c r="R226" s="139">
        <f t="shared" si="30"/>
        <v>0.2014</v>
      </c>
      <c r="S226" s="26">
        <v>16.600000000000001</v>
      </c>
      <c r="T226" s="139">
        <f t="shared" si="31"/>
        <v>0.2198</v>
      </c>
      <c r="U226" s="26">
        <v>38.514173998044967</v>
      </c>
      <c r="V226" s="139">
        <f t="shared" si="32"/>
        <v>0.56530000000000002</v>
      </c>
      <c r="W226" s="26">
        <v>11.285574092247302</v>
      </c>
      <c r="X226" s="139">
        <f t="shared" si="33"/>
        <v>8.1199999999999994E-2</v>
      </c>
      <c r="Y226" s="26">
        <v>5.2917232021709637</v>
      </c>
      <c r="Z226" s="139">
        <f t="shared" si="34"/>
        <v>0.1166</v>
      </c>
      <c r="AA226" s="26">
        <v>-7.56704980842912</v>
      </c>
      <c r="AB226" s="139">
        <f t="shared" si="35"/>
        <v>0.50540000000000007</v>
      </c>
      <c r="AC226" s="43">
        <v>77000</v>
      </c>
      <c r="AD226" s="139">
        <f t="shared" si="36"/>
        <v>0.75270000000000004</v>
      </c>
      <c r="AE226" s="26">
        <v>6.2857142857142865</v>
      </c>
      <c r="AF226" s="139">
        <f t="shared" si="37"/>
        <v>0.3957</v>
      </c>
      <c r="AG226" s="139">
        <f t="shared" si="38"/>
        <v>2.8381000000000003</v>
      </c>
      <c r="AH226" s="116">
        <f t="shared" si="39"/>
        <v>0.2127</v>
      </c>
      <c r="AI226" s="245" t="s">
        <v>1381</v>
      </c>
      <c r="AJ226" s="232">
        <v>223</v>
      </c>
    </row>
    <row r="227" spans="2:36" ht="15.75" thickBot="1" x14ac:dyDescent="0.3">
      <c r="B227" s="187" t="s">
        <v>1473</v>
      </c>
      <c r="C227" s="53" t="s">
        <v>1332</v>
      </c>
      <c r="D227" s="53" t="s">
        <v>503</v>
      </c>
      <c r="E227" s="54">
        <v>8</v>
      </c>
      <c r="F227" s="52" t="s">
        <v>504</v>
      </c>
      <c r="G227" s="52" t="s">
        <v>340</v>
      </c>
      <c r="H227" s="52" t="s">
        <v>1349</v>
      </c>
      <c r="I227" s="52">
        <v>540091</v>
      </c>
      <c r="J227" s="57">
        <v>5424484</v>
      </c>
      <c r="K227" s="52" t="s">
        <v>1351</v>
      </c>
      <c r="L227" s="74">
        <v>0.2575088257502347</v>
      </c>
      <c r="M227" s="83">
        <v>194</v>
      </c>
      <c r="N227" s="142">
        <v>753.37223660118832</v>
      </c>
      <c r="O227" s="106">
        <v>53</v>
      </c>
      <c r="P227" s="65">
        <v>3.66</v>
      </c>
      <c r="Q227" s="55">
        <v>9.433962264150944</v>
      </c>
      <c r="R227" s="135">
        <f t="shared" si="30"/>
        <v>0.159</v>
      </c>
      <c r="S227" s="55">
        <v>14</v>
      </c>
      <c r="T227" s="135">
        <f t="shared" si="31"/>
        <v>0.14530000000000001</v>
      </c>
      <c r="U227" s="55">
        <v>37.113402061855673</v>
      </c>
      <c r="V227" s="135">
        <f t="shared" si="32"/>
        <v>0.40629999999999999</v>
      </c>
      <c r="W227" s="55">
        <v>4.1237113402061851</v>
      </c>
      <c r="X227" s="135">
        <f t="shared" si="33"/>
        <v>7.0000000000000001E-3</v>
      </c>
      <c r="Y227" s="55">
        <v>11.111111111111111</v>
      </c>
      <c r="Z227" s="135">
        <f t="shared" si="34"/>
        <v>0.40279999999999999</v>
      </c>
      <c r="AA227" s="55">
        <v>-8.6206896551724146</v>
      </c>
      <c r="AB227" s="135">
        <f t="shared" si="35"/>
        <v>0.53720000000000001</v>
      </c>
      <c r="AC227" s="56">
        <v>78600</v>
      </c>
      <c r="AD227" s="135">
        <f t="shared" si="36"/>
        <v>0.73150000000000004</v>
      </c>
      <c r="AE227" s="55">
        <v>7.2463768115942031</v>
      </c>
      <c r="AF227" s="135">
        <f t="shared" si="37"/>
        <v>0.43809999999999999</v>
      </c>
      <c r="AG227" s="139">
        <f t="shared" si="38"/>
        <v>2.8271999999999999</v>
      </c>
      <c r="AH227" s="116">
        <f t="shared" si="39"/>
        <v>0.2092</v>
      </c>
      <c r="AI227" s="245" t="s">
        <v>1381</v>
      </c>
      <c r="AJ227" s="232">
        <v>224</v>
      </c>
    </row>
    <row r="228" spans="2:36" ht="15.75" thickBot="1" x14ac:dyDescent="0.3">
      <c r="B228" s="185" t="s">
        <v>1650</v>
      </c>
      <c r="C228" s="37" t="s">
        <v>1331</v>
      </c>
      <c r="D228" s="37" t="s">
        <v>503</v>
      </c>
      <c r="E228" s="12">
        <v>8</v>
      </c>
      <c r="F228" s="37" t="s">
        <v>504</v>
      </c>
      <c r="G228" s="37" t="s">
        <v>340</v>
      </c>
      <c r="H228" s="37" t="s">
        <v>1205</v>
      </c>
      <c r="I228" s="37">
        <v>540129</v>
      </c>
      <c r="J228" s="37" t="s">
        <v>1302</v>
      </c>
      <c r="K228" s="37" t="s">
        <v>1302</v>
      </c>
      <c r="L228" s="71">
        <v>325.21674343670617</v>
      </c>
      <c r="M228" s="80">
        <v>19547</v>
      </c>
      <c r="N228" s="140">
        <v>60.104531499326839</v>
      </c>
      <c r="O228" s="104">
        <v>7408</v>
      </c>
      <c r="P228" s="62">
        <v>2.609071274298056</v>
      </c>
      <c r="Q228" s="32">
        <v>11.190604751619871</v>
      </c>
      <c r="R228" s="129">
        <f t="shared" si="30"/>
        <v>0.219</v>
      </c>
      <c r="S228" s="32">
        <v>24.283501161890008</v>
      </c>
      <c r="T228" s="129">
        <f t="shared" si="31"/>
        <v>0.5141</v>
      </c>
      <c r="U228" s="32">
        <v>39.146672123599529</v>
      </c>
      <c r="V228" s="129">
        <f t="shared" si="32"/>
        <v>0.61829999999999996</v>
      </c>
      <c r="W228" s="32">
        <v>16.909636062861868</v>
      </c>
      <c r="X228" s="129">
        <f t="shared" si="33"/>
        <v>0.3427</v>
      </c>
      <c r="Y228" s="32">
        <v>4.9201461004082212</v>
      </c>
      <c r="Z228" s="129">
        <f t="shared" si="34"/>
        <v>9.8900000000000002E-2</v>
      </c>
      <c r="AA228" s="32">
        <v>-1.5989606755608901</v>
      </c>
      <c r="AB228" s="129">
        <f t="shared" si="35"/>
        <v>0.22619999999999996</v>
      </c>
      <c r="AC228" s="42">
        <v>151700</v>
      </c>
      <c r="AD228" s="129">
        <f t="shared" si="36"/>
        <v>0.13790000000000002</v>
      </c>
      <c r="AE228" s="32">
        <v>14.254130788922502</v>
      </c>
      <c r="AF228" s="129">
        <f t="shared" si="37"/>
        <v>0.6643</v>
      </c>
      <c r="AG228" s="139">
        <f t="shared" si="38"/>
        <v>2.8213999999999997</v>
      </c>
      <c r="AH228" s="116">
        <f t="shared" si="39"/>
        <v>0.2056</v>
      </c>
      <c r="AI228" s="245" t="s">
        <v>1381</v>
      </c>
      <c r="AJ228" s="232">
        <v>225</v>
      </c>
    </row>
    <row r="229" spans="2:36" ht="15.75" thickBot="1" x14ac:dyDescent="0.3">
      <c r="B229" s="189" t="s">
        <v>1428</v>
      </c>
      <c r="C229" s="190" t="s">
        <v>1332</v>
      </c>
      <c r="D229" s="190" t="s">
        <v>498</v>
      </c>
      <c r="E229" s="191">
        <v>8</v>
      </c>
      <c r="F229" s="190" t="s">
        <v>499</v>
      </c>
      <c r="G229" s="190" t="s">
        <v>340</v>
      </c>
      <c r="H229" s="190" t="s">
        <v>500</v>
      </c>
      <c r="I229" s="190">
        <v>540046</v>
      </c>
      <c r="J229" s="190">
        <v>5413108</v>
      </c>
      <c r="K229" s="190" t="s">
        <v>146</v>
      </c>
      <c r="L229" s="192">
        <v>0.69716080127657487</v>
      </c>
      <c r="M229" s="193">
        <v>522</v>
      </c>
      <c r="N229" s="194">
        <v>748.75121929426177</v>
      </c>
      <c r="O229" s="195">
        <v>145</v>
      </c>
      <c r="P229" s="196">
        <v>3.6</v>
      </c>
      <c r="Q229" s="197">
        <v>15.862068965517242</v>
      </c>
      <c r="R229" s="198">
        <f t="shared" si="30"/>
        <v>0.43459999999999999</v>
      </c>
      <c r="S229" s="197">
        <v>12.3</v>
      </c>
      <c r="T229" s="198">
        <f t="shared" si="31"/>
        <v>8.8599999999999998E-2</v>
      </c>
      <c r="U229" s="197">
        <v>43.678160919540232</v>
      </c>
      <c r="V229" s="198">
        <f t="shared" si="32"/>
        <v>0.83030000000000004</v>
      </c>
      <c r="W229" s="197">
        <v>14.942528735632186</v>
      </c>
      <c r="X229" s="198">
        <f t="shared" si="33"/>
        <v>0.22259999999999999</v>
      </c>
      <c r="Y229" s="197">
        <v>9.2664092664092657</v>
      </c>
      <c r="Z229" s="198">
        <f t="shared" si="34"/>
        <v>0.31440000000000001</v>
      </c>
      <c r="AA229" s="197">
        <v>18.309859154929601</v>
      </c>
      <c r="AB229" s="198">
        <f t="shared" si="35"/>
        <v>2.4800000000000044E-2</v>
      </c>
      <c r="AC229" s="199">
        <v>179400</v>
      </c>
      <c r="AD229" s="198">
        <f t="shared" si="36"/>
        <v>6.3699999999999979E-2</v>
      </c>
      <c r="AE229" s="197">
        <v>20.958083832335326</v>
      </c>
      <c r="AF229" s="198">
        <f t="shared" si="37"/>
        <v>0.79149999999999998</v>
      </c>
      <c r="AG229" s="198">
        <f t="shared" si="38"/>
        <v>2.7705000000000002</v>
      </c>
      <c r="AH229" s="207">
        <f t="shared" si="39"/>
        <v>0.2021</v>
      </c>
      <c r="AI229" s="246" t="s">
        <v>1381</v>
      </c>
      <c r="AJ229" s="232">
        <v>226</v>
      </c>
    </row>
    <row r="230" spans="2:36" ht="15.75" thickBot="1" x14ac:dyDescent="0.3">
      <c r="B230" s="173" t="s">
        <v>1408</v>
      </c>
      <c r="C230" s="174" t="s">
        <v>1332</v>
      </c>
      <c r="D230" s="174" t="s">
        <v>484</v>
      </c>
      <c r="E230" s="175">
        <v>7</v>
      </c>
      <c r="F230" s="174" t="s">
        <v>485</v>
      </c>
      <c r="G230" s="174" t="s">
        <v>340</v>
      </c>
      <c r="H230" s="174" t="s">
        <v>486</v>
      </c>
      <c r="I230" s="174">
        <v>540010</v>
      </c>
      <c r="J230" s="174">
        <v>5411716</v>
      </c>
      <c r="K230" s="174" t="s">
        <v>142</v>
      </c>
      <c r="L230" s="176">
        <v>1.0891731154131634</v>
      </c>
      <c r="M230" s="177">
        <v>583</v>
      </c>
      <c r="N230" s="178">
        <v>535.26844516249992</v>
      </c>
      <c r="O230" s="179">
        <v>223</v>
      </c>
      <c r="P230" s="180">
        <v>2.61</v>
      </c>
      <c r="Q230" s="181">
        <v>7.623318385650224</v>
      </c>
      <c r="R230" s="182">
        <f t="shared" si="30"/>
        <v>9.8900000000000002E-2</v>
      </c>
      <c r="S230" s="181">
        <v>6</v>
      </c>
      <c r="T230" s="182">
        <f t="shared" si="31"/>
        <v>2.4799999999999999E-2</v>
      </c>
      <c r="U230" s="181">
        <v>40.99485420240137</v>
      </c>
      <c r="V230" s="182">
        <f t="shared" si="32"/>
        <v>0.7349</v>
      </c>
      <c r="W230" s="181">
        <v>9.9485420240137223</v>
      </c>
      <c r="X230" s="182">
        <f t="shared" si="33"/>
        <v>5.2999999999999999E-2</v>
      </c>
      <c r="Y230" s="181">
        <v>5.8111380145278453</v>
      </c>
      <c r="Z230" s="182">
        <f t="shared" si="34"/>
        <v>0.1484</v>
      </c>
      <c r="AA230" s="181">
        <v>-22.745098039215701</v>
      </c>
      <c r="AB230" s="182">
        <f t="shared" si="35"/>
        <v>0.85870000000000002</v>
      </c>
      <c r="AC230" s="183">
        <v>85700</v>
      </c>
      <c r="AD230" s="182">
        <f t="shared" si="36"/>
        <v>0.62549999999999994</v>
      </c>
      <c r="AE230" s="181">
        <v>2.258064516129032</v>
      </c>
      <c r="AF230" s="182">
        <f t="shared" si="37"/>
        <v>0.17660000000000001</v>
      </c>
      <c r="AG230" s="182">
        <f t="shared" si="38"/>
        <v>2.7208000000000001</v>
      </c>
      <c r="AH230" s="208">
        <f t="shared" si="39"/>
        <v>0.19850000000000001</v>
      </c>
      <c r="AI230" s="247" t="s">
        <v>1383</v>
      </c>
      <c r="AJ230" s="232">
        <v>227</v>
      </c>
    </row>
    <row r="231" spans="2:36" ht="15.75" thickBot="1" x14ac:dyDescent="0.3">
      <c r="B231" s="184" t="s">
        <v>1544</v>
      </c>
      <c r="C231" s="38" t="s">
        <v>1332</v>
      </c>
      <c r="D231" s="38" t="s">
        <v>410</v>
      </c>
      <c r="E231" s="13">
        <v>11</v>
      </c>
      <c r="F231" s="38" t="s">
        <v>411</v>
      </c>
      <c r="G231" s="38" t="s">
        <v>340</v>
      </c>
      <c r="H231" s="38" t="s">
        <v>1077</v>
      </c>
      <c r="I231" s="38">
        <v>540015</v>
      </c>
      <c r="J231" s="38">
        <v>5485324</v>
      </c>
      <c r="K231" s="38" t="s">
        <v>318</v>
      </c>
      <c r="L231" s="72">
        <v>1.3278982683030653</v>
      </c>
      <c r="M231" s="81">
        <v>2442</v>
      </c>
      <c r="N231" s="141">
        <v>1838.996298353982</v>
      </c>
      <c r="O231" s="105">
        <v>1159</v>
      </c>
      <c r="P231" s="63">
        <v>2.11</v>
      </c>
      <c r="Q231" s="26">
        <v>16.824849007765316</v>
      </c>
      <c r="R231" s="139">
        <f t="shared" si="30"/>
        <v>0.47699999999999998</v>
      </c>
      <c r="S231" s="26">
        <v>10.3</v>
      </c>
      <c r="T231" s="139">
        <f t="shared" si="31"/>
        <v>5.67E-2</v>
      </c>
      <c r="U231" s="26">
        <v>34.643734643734639</v>
      </c>
      <c r="V231" s="139">
        <f t="shared" si="32"/>
        <v>0.29320000000000002</v>
      </c>
      <c r="W231" s="26">
        <v>13.677313677313677</v>
      </c>
      <c r="X231" s="139">
        <f t="shared" si="33"/>
        <v>0.13780000000000001</v>
      </c>
      <c r="Y231" s="26">
        <v>6.4449064449064455</v>
      </c>
      <c r="Z231" s="139">
        <f t="shared" si="34"/>
        <v>0.1731</v>
      </c>
      <c r="AA231" s="26">
        <v>-12.6559714795009</v>
      </c>
      <c r="AB231" s="139">
        <f t="shared" si="35"/>
        <v>0.66439999999999999</v>
      </c>
      <c r="AC231" s="43">
        <v>84600</v>
      </c>
      <c r="AD231" s="139">
        <f t="shared" si="36"/>
        <v>0.63260000000000005</v>
      </c>
      <c r="AE231" s="26">
        <v>2.5457438345266508</v>
      </c>
      <c r="AF231" s="139">
        <f t="shared" si="37"/>
        <v>0.219</v>
      </c>
      <c r="AG231" s="139">
        <f t="shared" si="38"/>
        <v>2.6537999999999999</v>
      </c>
      <c r="AH231" s="117">
        <f t="shared" si="39"/>
        <v>0.19500000000000001</v>
      </c>
      <c r="AI231" s="248" t="s">
        <v>1383</v>
      </c>
      <c r="AJ231" s="232">
        <v>228</v>
      </c>
    </row>
    <row r="232" spans="2:36" ht="15.75" thickBot="1" x14ac:dyDescent="0.3">
      <c r="B232" s="184" t="s">
        <v>1552</v>
      </c>
      <c r="C232" s="38" t="s">
        <v>1332</v>
      </c>
      <c r="D232" s="38" t="s">
        <v>530</v>
      </c>
      <c r="E232" s="13">
        <v>11</v>
      </c>
      <c r="F232" s="38" t="s">
        <v>531</v>
      </c>
      <c r="G232" s="38" t="s">
        <v>340</v>
      </c>
      <c r="H232" s="38" t="s">
        <v>532</v>
      </c>
      <c r="I232" s="38">
        <v>540048</v>
      </c>
      <c r="J232" s="38">
        <v>5415076</v>
      </c>
      <c r="K232" s="38" t="s">
        <v>154</v>
      </c>
      <c r="L232" s="72">
        <v>0.99830776386882492</v>
      </c>
      <c r="M232" s="81">
        <v>2357</v>
      </c>
      <c r="N232" s="141">
        <v>2360.9953616565322</v>
      </c>
      <c r="O232" s="105">
        <v>1228</v>
      </c>
      <c r="P232" s="63">
        <v>1.92</v>
      </c>
      <c r="Q232" s="26">
        <v>4.1530944625407162</v>
      </c>
      <c r="R232" s="139">
        <f t="shared" si="30"/>
        <v>2.47E-2</v>
      </c>
      <c r="S232" s="26">
        <v>7.7</v>
      </c>
      <c r="T232" s="139">
        <f t="shared" si="31"/>
        <v>3.5400000000000001E-2</v>
      </c>
      <c r="U232" s="26">
        <v>46.28765379719983</v>
      </c>
      <c r="V232" s="139">
        <f t="shared" si="32"/>
        <v>0.87980000000000003</v>
      </c>
      <c r="W232" s="26">
        <v>14.63725074246924</v>
      </c>
      <c r="X232" s="139">
        <f t="shared" si="33"/>
        <v>0.1978</v>
      </c>
      <c r="Y232" s="26">
        <v>8.9016137428422688</v>
      </c>
      <c r="Z232" s="139">
        <f t="shared" si="34"/>
        <v>0.28970000000000001</v>
      </c>
      <c r="AA232" s="26">
        <v>-14.5841392649903</v>
      </c>
      <c r="AB232" s="139">
        <f t="shared" si="35"/>
        <v>0.71029999999999993</v>
      </c>
      <c r="AC232" s="43">
        <v>96700</v>
      </c>
      <c r="AD232" s="139">
        <f t="shared" si="36"/>
        <v>0.51600000000000001</v>
      </c>
      <c r="AE232" s="26">
        <v>0</v>
      </c>
      <c r="AF232" s="139">
        <f t="shared" si="37"/>
        <v>0</v>
      </c>
      <c r="AG232" s="139">
        <f t="shared" si="38"/>
        <v>2.6537000000000002</v>
      </c>
      <c r="AH232" s="117">
        <f t="shared" si="39"/>
        <v>0.19139999999999999</v>
      </c>
      <c r="AI232" s="248" t="s">
        <v>1383</v>
      </c>
      <c r="AJ232" s="232">
        <v>229</v>
      </c>
    </row>
    <row r="233" spans="2:36" ht="15.75" thickBot="1" x14ac:dyDescent="0.3">
      <c r="B233" s="184" t="s">
        <v>1456</v>
      </c>
      <c r="C233" s="38" t="s">
        <v>1332</v>
      </c>
      <c r="D233" s="38" t="s">
        <v>390</v>
      </c>
      <c r="E233" s="13">
        <v>6</v>
      </c>
      <c r="F233" s="38" t="s">
        <v>391</v>
      </c>
      <c r="G233" s="38" t="s">
        <v>340</v>
      </c>
      <c r="H233" s="38" t="s">
        <v>605</v>
      </c>
      <c r="I233" s="38">
        <v>540101</v>
      </c>
      <c r="J233" s="38">
        <v>5426932</v>
      </c>
      <c r="K233" s="38" t="s">
        <v>174</v>
      </c>
      <c r="L233" s="72">
        <v>0.42657561150347501</v>
      </c>
      <c r="M233" s="81">
        <v>446</v>
      </c>
      <c r="N233" s="141">
        <v>1045.535628321702</v>
      </c>
      <c r="O233" s="105">
        <v>142</v>
      </c>
      <c r="P233" s="63">
        <v>3.14</v>
      </c>
      <c r="Q233" s="26">
        <v>12.676056338028168</v>
      </c>
      <c r="R233" s="139">
        <f t="shared" si="30"/>
        <v>0.28620000000000001</v>
      </c>
      <c r="S233" s="26">
        <v>22</v>
      </c>
      <c r="T233" s="139">
        <f t="shared" si="31"/>
        <v>0.4042</v>
      </c>
      <c r="U233" s="26">
        <v>32.062780269058294</v>
      </c>
      <c r="V233" s="139">
        <f t="shared" si="32"/>
        <v>0.1802</v>
      </c>
      <c r="W233" s="26">
        <v>13.901345291479823</v>
      </c>
      <c r="X233" s="139">
        <f t="shared" si="33"/>
        <v>0.1696</v>
      </c>
      <c r="Y233" s="26">
        <v>7.4204946996466434</v>
      </c>
      <c r="Z233" s="139">
        <f t="shared" si="34"/>
        <v>0.2155</v>
      </c>
      <c r="AA233" s="26">
        <v>4.5333333333333297</v>
      </c>
      <c r="AB233" s="139">
        <f t="shared" si="35"/>
        <v>9.1899999999999982E-2</v>
      </c>
      <c r="AC233" s="43">
        <v>65400</v>
      </c>
      <c r="AD233" s="139">
        <f t="shared" si="36"/>
        <v>0.86580000000000001</v>
      </c>
      <c r="AE233" s="26">
        <v>7.096774193548387</v>
      </c>
      <c r="AF233" s="139">
        <f t="shared" si="37"/>
        <v>0.43099999999999999</v>
      </c>
      <c r="AG233" s="139">
        <f t="shared" si="38"/>
        <v>2.6444000000000001</v>
      </c>
      <c r="AH233" s="117">
        <f t="shared" si="39"/>
        <v>0.18790000000000001</v>
      </c>
      <c r="AI233" s="248" t="s">
        <v>1383</v>
      </c>
      <c r="AJ233" s="232">
        <v>230</v>
      </c>
    </row>
    <row r="234" spans="2:36" ht="15.75" thickBot="1" x14ac:dyDescent="0.3">
      <c r="B234" s="184" t="s">
        <v>1504</v>
      </c>
      <c r="C234" s="38" t="s">
        <v>1332</v>
      </c>
      <c r="D234" s="38" t="s">
        <v>380</v>
      </c>
      <c r="E234" s="13">
        <v>3</v>
      </c>
      <c r="F234" s="38" t="s">
        <v>381</v>
      </c>
      <c r="G234" s="38" t="s">
        <v>340</v>
      </c>
      <c r="H234" s="38" t="s">
        <v>581</v>
      </c>
      <c r="I234" s="38">
        <v>540222</v>
      </c>
      <c r="J234" s="38">
        <v>5424292</v>
      </c>
      <c r="K234" s="38" t="s">
        <v>167</v>
      </c>
      <c r="L234" s="72">
        <v>2.1252874580667975</v>
      </c>
      <c r="M234" s="81">
        <v>1446</v>
      </c>
      <c r="N234" s="141">
        <v>680.37855044574042</v>
      </c>
      <c r="O234" s="105">
        <v>584</v>
      </c>
      <c r="P234" s="63">
        <v>2.48</v>
      </c>
      <c r="Q234" s="26">
        <v>9.9315068493150687</v>
      </c>
      <c r="R234" s="139">
        <f t="shared" si="30"/>
        <v>0.1696</v>
      </c>
      <c r="S234" s="26">
        <v>26.7</v>
      </c>
      <c r="T234" s="139">
        <f t="shared" si="31"/>
        <v>0.64529999999999998</v>
      </c>
      <c r="U234" s="26">
        <v>44.744121715076076</v>
      </c>
      <c r="V234" s="139">
        <f t="shared" si="32"/>
        <v>0.85509999999999997</v>
      </c>
      <c r="W234" s="26">
        <v>16.520467836257311</v>
      </c>
      <c r="X234" s="139">
        <f t="shared" si="33"/>
        <v>0.318</v>
      </c>
      <c r="Y234" s="26">
        <v>8.7037037037037042</v>
      </c>
      <c r="Z234" s="139">
        <f t="shared" si="34"/>
        <v>0.27560000000000001</v>
      </c>
      <c r="AA234" s="26">
        <v>1.5810276679841899</v>
      </c>
      <c r="AB234" s="139">
        <f t="shared" si="35"/>
        <v>0.14490000000000003</v>
      </c>
      <c r="AC234" s="43">
        <v>171600</v>
      </c>
      <c r="AD234" s="139">
        <f t="shared" si="36"/>
        <v>7.779999999999998E-2</v>
      </c>
      <c r="AE234" s="26">
        <v>1.8320610687022902</v>
      </c>
      <c r="AF234" s="139">
        <f t="shared" si="37"/>
        <v>0.15540000000000001</v>
      </c>
      <c r="AG234" s="139">
        <f t="shared" si="38"/>
        <v>2.6417000000000002</v>
      </c>
      <c r="AH234" s="117">
        <f t="shared" si="39"/>
        <v>0.18429999999999999</v>
      </c>
      <c r="AI234" s="248" t="s">
        <v>1383</v>
      </c>
      <c r="AJ234" s="232">
        <v>231</v>
      </c>
    </row>
    <row r="235" spans="2:36" ht="15.75" thickBot="1" x14ac:dyDescent="0.3">
      <c r="B235" s="184" t="s">
        <v>1458</v>
      </c>
      <c r="C235" s="38" t="s">
        <v>1332</v>
      </c>
      <c r="D235" s="38" t="s">
        <v>390</v>
      </c>
      <c r="E235" s="13">
        <v>6</v>
      </c>
      <c r="F235" s="38" t="s">
        <v>391</v>
      </c>
      <c r="G235" s="38" t="s">
        <v>340</v>
      </c>
      <c r="H235" s="38" t="s">
        <v>971</v>
      </c>
      <c r="I235" s="38">
        <v>540105</v>
      </c>
      <c r="J235" s="38">
        <v>5468908</v>
      </c>
      <c r="K235" s="38" t="s">
        <v>283</v>
      </c>
      <c r="L235" s="72">
        <v>0.59454182688220392</v>
      </c>
      <c r="M235" s="81">
        <v>762</v>
      </c>
      <c r="N235" s="141">
        <v>1281.65919628557</v>
      </c>
      <c r="O235" s="105">
        <v>336</v>
      </c>
      <c r="P235" s="63">
        <v>2.27</v>
      </c>
      <c r="Q235" s="26">
        <v>8.3333333333333321</v>
      </c>
      <c r="R235" s="139">
        <f t="shared" si="30"/>
        <v>0.1201</v>
      </c>
      <c r="S235" s="26">
        <v>17.2</v>
      </c>
      <c r="T235" s="139">
        <f t="shared" si="31"/>
        <v>0.23400000000000001</v>
      </c>
      <c r="U235" s="26">
        <v>29.658792650918635</v>
      </c>
      <c r="V235" s="139">
        <f t="shared" si="32"/>
        <v>0.13420000000000001</v>
      </c>
      <c r="W235" s="26">
        <v>21.784776902887142</v>
      </c>
      <c r="X235" s="139">
        <f t="shared" si="33"/>
        <v>0.60070000000000001</v>
      </c>
      <c r="Y235" s="26">
        <v>6.2717770034843205</v>
      </c>
      <c r="Z235" s="139">
        <f t="shared" si="34"/>
        <v>0.16600000000000001</v>
      </c>
      <c r="AA235" s="26">
        <v>-11.349036402569601</v>
      </c>
      <c r="AB235" s="139">
        <f t="shared" si="35"/>
        <v>0.6149</v>
      </c>
      <c r="AC235" s="43">
        <v>111500</v>
      </c>
      <c r="AD235" s="139">
        <f t="shared" si="36"/>
        <v>0.35340000000000005</v>
      </c>
      <c r="AE235" s="26">
        <v>6.6312997347480112</v>
      </c>
      <c r="AF235" s="139">
        <f t="shared" si="37"/>
        <v>0.40629999999999999</v>
      </c>
      <c r="AG235" s="139">
        <f t="shared" si="38"/>
        <v>2.6295999999999999</v>
      </c>
      <c r="AH235" s="117">
        <f t="shared" si="39"/>
        <v>0.18079999999999999</v>
      </c>
      <c r="AI235" s="248" t="s">
        <v>1383</v>
      </c>
      <c r="AJ235" s="232">
        <v>232</v>
      </c>
    </row>
    <row r="236" spans="2:36" ht="15.75" thickBot="1" x14ac:dyDescent="0.3">
      <c r="B236" s="186" t="s">
        <v>1409</v>
      </c>
      <c r="C236" s="48" t="s">
        <v>1332</v>
      </c>
      <c r="D236" s="48" t="s">
        <v>484</v>
      </c>
      <c r="E236" s="49">
        <v>7</v>
      </c>
      <c r="F236" s="48" t="s">
        <v>485</v>
      </c>
      <c r="G236" s="48" t="s">
        <v>340</v>
      </c>
      <c r="H236" s="48" t="s">
        <v>611</v>
      </c>
      <c r="I236" s="48">
        <v>540235</v>
      </c>
      <c r="J236" s="48">
        <v>5427868</v>
      </c>
      <c r="K236" s="48" t="s">
        <v>176</v>
      </c>
      <c r="L236" s="75">
        <v>0.65546742934552948</v>
      </c>
      <c r="M236" s="84">
        <v>356</v>
      </c>
      <c r="N236" s="143">
        <v>543.12385949589986</v>
      </c>
      <c r="O236" s="107">
        <v>112</v>
      </c>
      <c r="P236" s="66">
        <v>3.18</v>
      </c>
      <c r="Q236" s="50">
        <v>21.428571428571427</v>
      </c>
      <c r="R236" s="136">
        <f t="shared" si="30"/>
        <v>0.66069999999999995</v>
      </c>
      <c r="S236" s="50">
        <v>14.6</v>
      </c>
      <c r="T236" s="136">
        <f t="shared" si="31"/>
        <v>0.16309999999999999</v>
      </c>
      <c r="U236" s="50">
        <v>25.561797752808989</v>
      </c>
      <c r="V236" s="136">
        <f t="shared" si="32"/>
        <v>7.0599999999999996E-2</v>
      </c>
      <c r="W236" s="50">
        <v>17.415730337078653</v>
      </c>
      <c r="X236" s="136">
        <f t="shared" si="33"/>
        <v>0.3533</v>
      </c>
      <c r="Y236" s="50">
        <v>4.8672566371681416</v>
      </c>
      <c r="Z236" s="136">
        <f t="shared" si="34"/>
        <v>9.5399999999999999E-2</v>
      </c>
      <c r="AA236" s="50">
        <v>-4.6931407942238303</v>
      </c>
      <c r="AB236" s="136">
        <f t="shared" si="35"/>
        <v>0.35340000000000005</v>
      </c>
      <c r="AC236" s="51">
        <v>141700</v>
      </c>
      <c r="AD236" s="136">
        <f t="shared" si="36"/>
        <v>0.15549999999999997</v>
      </c>
      <c r="AE236" s="50">
        <v>20.634920634920633</v>
      </c>
      <c r="AF236" s="136">
        <f t="shared" si="37"/>
        <v>0.77380000000000004</v>
      </c>
      <c r="AG236" s="139">
        <f t="shared" si="38"/>
        <v>2.6257999999999999</v>
      </c>
      <c r="AH236" s="117">
        <f t="shared" si="39"/>
        <v>0.17730000000000001</v>
      </c>
      <c r="AI236" s="248" t="s">
        <v>1383</v>
      </c>
      <c r="AJ236" s="232">
        <v>233</v>
      </c>
    </row>
    <row r="237" spans="2:36" ht="15.75" thickBot="1" x14ac:dyDescent="0.3">
      <c r="B237" s="184" t="s">
        <v>1434</v>
      </c>
      <c r="C237" s="38" t="s">
        <v>1332</v>
      </c>
      <c r="D237" s="38" t="s">
        <v>360</v>
      </c>
      <c r="E237" s="13">
        <v>6</v>
      </c>
      <c r="F237" s="38" t="s">
        <v>361</v>
      </c>
      <c r="G237" s="38" t="s">
        <v>340</v>
      </c>
      <c r="H237" s="38" t="s">
        <v>870</v>
      </c>
      <c r="I237" s="38">
        <v>540059</v>
      </c>
      <c r="J237" s="38">
        <v>5459836</v>
      </c>
      <c r="K237" s="38" t="s">
        <v>252</v>
      </c>
      <c r="L237" s="72">
        <v>0.88875572881486486</v>
      </c>
      <c r="M237" s="81">
        <v>1665</v>
      </c>
      <c r="N237" s="141">
        <v>1873.405645688764</v>
      </c>
      <c r="O237" s="105">
        <v>711</v>
      </c>
      <c r="P237" s="63">
        <v>2.33</v>
      </c>
      <c r="Q237" s="26">
        <v>11.954992967651195</v>
      </c>
      <c r="R237" s="139">
        <f t="shared" si="30"/>
        <v>0.25790000000000002</v>
      </c>
      <c r="S237" s="26">
        <v>11.3</v>
      </c>
      <c r="T237" s="139">
        <f t="shared" si="31"/>
        <v>7.8E-2</v>
      </c>
      <c r="U237" s="26">
        <v>34.294294294294289</v>
      </c>
      <c r="V237" s="139">
        <f t="shared" si="32"/>
        <v>0.27910000000000001</v>
      </c>
      <c r="W237" s="26">
        <v>15.795795795795794</v>
      </c>
      <c r="X237" s="139">
        <f t="shared" si="33"/>
        <v>0.28620000000000001</v>
      </c>
      <c r="Y237" s="26">
        <v>12.217194570135746</v>
      </c>
      <c r="Z237" s="139">
        <f t="shared" si="34"/>
        <v>0.48759999999999998</v>
      </c>
      <c r="AA237" s="26">
        <v>-6.2774639045825502</v>
      </c>
      <c r="AB237" s="139">
        <f t="shared" si="35"/>
        <v>0.44879999999999998</v>
      </c>
      <c r="AC237" s="43">
        <v>96300</v>
      </c>
      <c r="AD237" s="139">
        <f t="shared" si="36"/>
        <v>0.52300000000000002</v>
      </c>
      <c r="AE237" s="26">
        <v>3.2110091743119269</v>
      </c>
      <c r="AF237" s="139">
        <f t="shared" si="37"/>
        <v>0.25790000000000002</v>
      </c>
      <c r="AG237" s="139">
        <f t="shared" si="38"/>
        <v>2.6185</v>
      </c>
      <c r="AH237" s="117">
        <f t="shared" si="39"/>
        <v>0.17369999999999999</v>
      </c>
      <c r="AI237" s="248" t="s">
        <v>1383</v>
      </c>
      <c r="AJ237" s="232">
        <v>234</v>
      </c>
    </row>
    <row r="238" spans="2:36" ht="15.75" thickBot="1" x14ac:dyDescent="0.3">
      <c r="B238" s="184" t="s">
        <v>1831</v>
      </c>
      <c r="C238" s="38" t="s">
        <v>1332</v>
      </c>
      <c r="D238" s="38" t="s">
        <v>425</v>
      </c>
      <c r="E238" s="13">
        <v>5</v>
      </c>
      <c r="F238" s="38" t="s">
        <v>426</v>
      </c>
      <c r="G238" s="38" t="s">
        <v>340</v>
      </c>
      <c r="H238" s="38" t="s">
        <v>989</v>
      </c>
      <c r="I238" s="38">
        <v>540156</v>
      </c>
      <c r="J238" s="38">
        <v>5471356</v>
      </c>
      <c r="K238" s="38" t="s">
        <v>289</v>
      </c>
      <c r="L238" s="72">
        <v>1.0256125133194001</v>
      </c>
      <c r="M238" s="81">
        <v>2079</v>
      </c>
      <c r="N238" s="141">
        <v>2027.0813518755792</v>
      </c>
      <c r="O238" s="105">
        <v>837</v>
      </c>
      <c r="P238" s="63">
        <v>2.48</v>
      </c>
      <c r="Q238" s="26">
        <v>10.27479091995221</v>
      </c>
      <c r="R238" s="139">
        <f t="shared" si="30"/>
        <v>0.18720000000000001</v>
      </c>
      <c r="S238" s="26">
        <v>19.600000000000001</v>
      </c>
      <c r="T238" s="139">
        <f t="shared" si="31"/>
        <v>0.3085</v>
      </c>
      <c r="U238" s="26">
        <v>34.920634920634917</v>
      </c>
      <c r="V238" s="139">
        <f t="shared" si="32"/>
        <v>0.30740000000000001</v>
      </c>
      <c r="W238" s="26">
        <v>18.566618566618569</v>
      </c>
      <c r="X238" s="139">
        <f t="shared" si="33"/>
        <v>0.41339999999999999</v>
      </c>
      <c r="Y238" s="26">
        <v>10.494652406417112</v>
      </c>
      <c r="Z238" s="139">
        <f t="shared" si="34"/>
        <v>0.378</v>
      </c>
      <c r="AA238" s="26">
        <v>-1.5591397849462401</v>
      </c>
      <c r="AB238" s="139">
        <f t="shared" si="35"/>
        <v>0.22270000000000001</v>
      </c>
      <c r="AC238" s="43">
        <v>119100</v>
      </c>
      <c r="AD238" s="139">
        <f t="shared" si="36"/>
        <v>0.29330000000000001</v>
      </c>
      <c r="AE238" s="26">
        <v>8.840864440078585</v>
      </c>
      <c r="AF238" s="139">
        <f t="shared" si="37"/>
        <v>0.50170000000000003</v>
      </c>
      <c r="AG238" s="139">
        <f t="shared" si="38"/>
        <v>2.6122000000000001</v>
      </c>
      <c r="AH238" s="117">
        <f t="shared" si="39"/>
        <v>0.17019999999999999</v>
      </c>
      <c r="AI238" s="248" t="s">
        <v>1383</v>
      </c>
      <c r="AJ238" s="232">
        <v>235</v>
      </c>
    </row>
    <row r="239" spans="2:36" ht="15.75" thickBot="1" x14ac:dyDescent="0.3">
      <c r="B239" s="185" t="s">
        <v>1658</v>
      </c>
      <c r="C239" s="37" t="s">
        <v>1331</v>
      </c>
      <c r="D239" s="37" t="s">
        <v>425</v>
      </c>
      <c r="E239" s="12">
        <v>5</v>
      </c>
      <c r="F239" s="37" t="s">
        <v>426</v>
      </c>
      <c r="G239" s="37" t="s">
        <v>340</v>
      </c>
      <c r="H239" s="37" t="s">
        <v>1271</v>
      </c>
      <c r="I239" s="37">
        <v>540225</v>
      </c>
      <c r="J239" s="37" t="s">
        <v>1302</v>
      </c>
      <c r="K239" s="37" t="s">
        <v>1302</v>
      </c>
      <c r="L239" s="71">
        <v>133.0167609989617</v>
      </c>
      <c r="M239" s="80">
        <v>4626</v>
      </c>
      <c r="N239" s="140">
        <v>34.777572128944783</v>
      </c>
      <c r="O239" s="104">
        <v>1502</v>
      </c>
      <c r="P239" s="62">
        <v>2.7536617842876163</v>
      </c>
      <c r="Q239" s="32">
        <v>8.2556591211717709</v>
      </c>
      <c r="R239" s="129">
        <f t="shared" si="30"/>
        <v>0.1166</v>
      </c>
      <c r="S239" s="32">
        <v>19.580983078162774</v>
      </c>
      <c r="T239" s="129">
        <f t="shared" si="31"/>
        <v>0.3049</v>
      </c>
      <c r="U239" s="32">
        <v>32.122784262862083</v>
      </c>
      <c r="V239" s="129">
        <f t="shared" si="32"/>
        <v>0.18720000000000001</v>
      </c>
      <c r="W239" s="32">
        <v>13.757253384912961</v>
      </c>
      <c r="X239" s="129">
        <f t="shared" si="33"/>
        <v>0.15190000000000001</v>
      </c>
      <c r="Y239" s="32">
        <v>11.384524162466647</v>
      </c>
      <c r="Z239" s="129">
        <f t="shared" si="34"/>
        <v>0.43099999999999999</v>
      </c>
      <c r="AA239" s="32">
        <v>2.16852540272615</v>
      </c>
      <c r="AB239" s="129">
        <f t="shared" si="35"/>
        <v>0.13429999999999997</v>
      </c>
      <c r="AC239" s="42">
        <v>117100</v>
      </c>
      <c r="AD239" s="129">
        <f t="shared" si="36"/>
        <v>0.30389999999999995</v>
      </c>
      <c r="AE239" s="32">
        <v>32.094776521270866</v>
      </c>
      <c r="AF239" s="129">
        <f t="shared" si="37"/>
        <v>0.96109999999999995</v>
      </c>
      <c r="AG239" s="139">
        <f t="shared" si="38"/>
        <v>2.5908999999999995</v>
      </c>
      <c r="AH239" s="117">
        <f t="shared" si="39"/>
        <v>0.1666</v>
      </c>
      <c r="AI239" s="248" t="s">
        <v>1383</v>
      </c>
      <c r="AJ239" s="232">
        <v>236</v>
      </c>
    </row>
    <row r="240" spans="2:36" ht="15.75" thickBot="1" x14ac:dyDescent="0.3">
      <c r="B240" s="184" t="s">
        <v>1594</v>
      </c>
      <c r="C240" s="38" t="s">
        <v>1332</v>
      </c>
      <c r="D240" s="38" t="s">
        <v>443</v>
      </c>
      <c r="E240" s="13">
        <v>7</v>
      </c>
      <c r="F240" s="38" t="s">
        <v>444</v>
      </c>
      <c r="G240" s="38" t="s">
        <v>340</v>
      </c>
      <c r="H240" s="38" t="s">
        <v>589</v>
      </c>
      <c r="I240" s="38">
        <v>540177</v>
      </c>
      <c r="J240" s="38">
        <v>5424580</v>
      </c>
      <c r="K240" s="38" t="s">
        <v>169</v>
      </c>
      <c r="L240" s="72">
        <v>3.6252214364424442</v>
      </c>
      <c r="M240" s="81">
        <v>6980</v>
      </c>
      <c r="N240" s="141">
        <v>1925.3996265810777</v>
      </c>
      <c r="O240" s="105">
        <v>2500</v>
      </c>
      <c r="P240" s="63">
        <v>2.61</v>
      </c>
      <c r="Q240" s="26">
        <v>25.480000000000004</v>
      </c>
      <c r="R240" s="139">
        <f t="shared" si="30"/>
        <v>0.77380000000000004</v>
      </c>
      <c r="S240" s="26">
        <v>21</v>
      </c>
      <c r="T240" s="139">
        <f t="shared" si="31"/>
        <v>0.36170000000000002</v>
      </c>
      <c r="U240" s="26">
        <v>32.765042979942692</v>
      </c>
      <c r="V240" s="139">
        <f t="shared" si="32"/>
        <v>0.21199999999999999</v>
      </c>
      <c r="W240" s="26">
        <v>11.445436222286208</v>
      </c>
      <c r="X240" s="139">
        <f t="shared" si="33"/>
        <v>8.48E-2</v>
      </c>
      <c r="Y240" s="26">
        <v>8.2152347209920293</v>
      </c>
      <c r="Z240" s="139">
        <f t="shared" si="34"/>
        <v>0.25080000000000002</v>
      </c>
      <c r="AA240" s="26">
        <v>-2.2554271215111399</v>
      </c>
      <c r="AB240" s="139">
        <f t="shared" si="35"/>
        <v>0.25090000000000001</v>
      </c>
      <c r="AC240" s="43">
        <v>116200</v>
      </c>
      <c r="AD240" s="139">
        <f t="shared" si="36"/>
        <v>0.3145</v>
      </c>
      <c r="AE240" s="26">
        <v>3.8271604938271606</v>
      </c>
      <c r="AF240" s="139">
        <f t="shared" si="37"/>
        <v>0.27910000000000001</v>
      </c>
      <c r="AG240" s="139">
        <f t="shared" si="38"/>
        <v>2.5276000000000001</v>
      </c>
      <c r="AH240" s="117">
        <f t="shared" si="39"/>
        <v>0.16309999999999999</v>
      </c>
      <c r="AI240" s="248" t="s">
        <v>1383</v>
      </c>
      <c r="AJ240" s="232">
        <v>237</v>
      </c>
    </row>
    <row r="241" spans="2:36" ht="15.75" thickBot="1" x14ac:dyDescent="0.3">
      <c r="B241" s="185" t="s">
        <v>1668</v>
      </c>
      <c r="C241" s="37" t="s">
        <v>1331</v>
      </c>
      <c r="D241" s="37" t="s">
        <v>557</v>
      </c>
      <c r="E241" s="12">
        <v>7</v>
      </c>
      <c r="F241" s="37" t="s">
        <v>558</v>
      </c>
      <c r="G241" s="37" t="s">
        <v>340</v>
      </c>
      <c r="H241" s="37" t="s">
        <v>1292</v>
      </c>
      <c r="I241" s="37">
        <v>540191</v>
      </c>
      <c r="J241" s="37" t="s">
        <v>1302</v>
      </c>
      <c r="K241" s="37" t="s">
        <v>1302</v>
      </c>
      <c r="L241" s="71">
        <v>413.98098635897281</v>
      </c>
      <c r="M241" s="80">
        <v>3328</v>
      </c>
      <c r="N241" s="140">
        <v>8.0390165482484548</v>
      </c>
      <c r="O241" s="104">
        <v>1436</v>
      </c>
      <c r="P241" s="62">
        <v>2.2604456824512535</v>
      </c>
      <c r="Q241" s="32">
        <v>6.0584958217270195</v>
      </c>
      <c r="R241" s="129">
        <f t="shared" si="30"/>
        <v>6.7100000000000007E-2</v>
      </c>
      <c r="S241" s="32">
        <v>20.633187772925766</v>
      </c>
      <c r="T241" s="129">
        <f t="shared" si="31"/>
        <v>0.34749999999999998</v>
      </c>
      <c r="U241" s="32">
        <v>35.216346153846153</v>
      </c>
      <c r="V241" s="129">
        <f t="shared" si="32"/>
        <v>0.318</v>
      </c>
      <c r="W241" s="32">
        <v>22.181146025878004</v>
      </c>
      <c r="X241" s="129">
        <f t="shared" si="33"/>
        <v>0.61129999999999995</v>
      </c>
      <c r="Y241" s="32">
        <v>9.6629213483146064</v>
      </c>
      <c r="Z241" s="129">
        <f t="shared" si="34"/>
        <v>0.32500000000000001</v>
      </c>
      <c r="AA241" s="32">
        <v>-3.2770097286226298</v>
      </c>
      <c r="AB241" s="129">
        <f t="shared" si="35"/>
        <v>0.3004</v>
      </c>
      <c r="AC241" s="42">
        <v>137300</v>
      </c>
      <c r="AD241" s="129">
        <f t="shared" si="36"/>
        <v>0.18379999999999996</v>
      </c>
      <c r="AE241" s="32">
        <v>5.8281198551201845</v>
      </c>
      <c r="AF241" s="129">
        <f t="shared" si="37"/>
        <v>0.3639</v>
      </c>
      <c r="AG241" s="139">
        <f t="shared" si="38"/>
        <v>2.5169999999999999</v>
      </c>
      <c r="AH241" s="117">
        <f t="shared" si="39"/>
        <v>0.1595</v>
      </c>
      <c r="AI241" s="248" t="s">
        <v>1383</v>
      </c>
      <c r="AJ241" s="232">
        <v>238</v>
      </c>
    </row>
    <row r="242" spans="2:36" ht="15.75" thickBot="1" x14ac:dyDescent="0.3">
      <c r="B242" s="184" t="s">
        <v>1566</v>
      </c>
      <c r="C242" s="38" t="s">
        <v>1332</v>
      </c>
      <c r="D242" s="38" t="s">
        <v>420</v>
      </c>
      <c r="E242" s="13">
        <v>3</v>
      </c>
      <c r="F242" s="38" t="s">
        <v>421</v>
      </c>
      <c r="G242" s="38" t="s">
        <v>340</v>
      </c>
      <c r="H242" s="38" t="s">
        <v>986</v>
      </c>
      <c r="I242" s="38">
        <v>540083</v>
      </c>
      <c r="J242" s="38">
        <v>5471212</v>
      </c>
      <c r="K242" s="38" t="s">
        <v>288</v>
      </c>
      <c r="L242" s="72">
        <v>3.6884665204075309</v>
      </c>
      <c r="M242" s="81">
        <v>10842</v>
      </c>
      <c r="N242" s="141">
        <v>2939.4329432064601</v>
      </c>
      <c r="O242" s="105">
        <v>4510</v>
      </c>
      <c r="P242" s="63">
        <v>2.39</v>
      </c>
      <c r="Q242" s="26">
        <v>15.321507760532151</v>
      </c>
      <c r="R242" s="139">
        <f t="shared" si="30"/>
        <v>0.41689999999999999</v>
      </c>
      <c r="S242" s="26">
        <v>20.8</v>
      </c>
      <c r="T242" s="139">
        <f t="shared" si="31"/>
        <v>0.35460000000000003</v>
      </c>
      <c r="U242" s="26">
        <v>42.095554325770152</v>
      </c>
      <c r="V242" s="139">
        <f t="shared" si="32"/>
        <v>0.80910000000000004</v>
      </c>
      <c r="W242" s="26">
        <v>15.310383223531595</v>
      </c>
      <c r="X242" s="139">
        <f t="shared" si="33"/>
        <v>0.24379999999999999</v>
      </c>
      <c r="Y242" s="26">
        <v>4.7374999999999998</v>
      </c>
      <c r="Z242" s="139">
        <f t="shared" si="34"/>
        <v>8.8300000000000003E-2</v>
      </c>
      <c r="AA242" s="26">
        <v>-1.6570083303151</v>
      </c>
      <c r="AB242" s="139">
        <f t="shared" si="35"/>
        <v>0.23329999999999995</v>
      </c>
      <c r="AC242" s="43">
        <v>120600</v>
      </c>
      <c r="AD242" s="139">
        <f t="shared" si="36"/>
        <v>0.27569999999999995</v>
      </c>
      <c r="AE242" s="26">
        <v>0.49439056854915386</v>
      </c>
      <c r="AF242" s="139">
        <f t="shared" si="37"/>
        <v>6.7100000000000007E-2</v>
      </c>
      <c r="AG242" s="139">
        <f t="shared" si="38"/>
        <v>2.4887999999999999</v>
      </c>
      <c r="AH242" s="117">
        <f t="shared" si="39"/>
        <v>0.156</v>
      </c>
      <c r="AI242" s="248" t="s">
        <v>1383</v>
      </c>
      <c r="AJ242" s="232">
        <v>239</v>
      </c>
    </row>
    <row r="243" spans="2:36" ht="15.75" thickBot="1" x14ac:dyDescent="0.3">
      <c r="B243" s="184" t="s">
        <v>1557</v>
      </c>
      <c r="C243" s="38" t="s">
        <v>1332</v>
      </c>
      <c r="D243" s="38" t="s">
        <v>360</v>
      </c>
      <c r="E243" s="13">
        <v>6</v>
      </c>
      <c r="F243" s="38" t="s">
        <v>361</v>
      </c>
      <c r="G243" s="38" t="s">
        <v>340</v>
      </c>
      <c r="H243" s="38" t="s">
        <v>1001</v>
      </c>
      <c r="I243" s="38">
        <v>540060</v>
      </c>
      <c r="J243" s="38">
        <v>5473636</v>
      </c>
      <c r="K243" s="38" t="s">
        <v>293</v>
      </c>
      <c r="L243" s="72">
        <v>1.6703914999404834</v>
      </c>
      <c r="M243" s="81">
        <v>2287</v>
      </c>
      <c r="N243" s="141">
        <v>1369.1401088196908</v>
      </c>
      <c r="O243" s="105">
        <v>833</v>
      </c>
      <c r="P243" s="63">
        <v>2.75</v>
      </c>
      <c r="Q243" s="26">
        <v>12.845138055222089</v>
      </c>
      <c r="R243" s="139">
        <f t="shared" si="30"/>
        <v>0.30030000000000001</v>
      </c>
      <c r="S243" s="26">
        <v>22.1</v>
      </c>
      <c r="T243" s="139">
        <f t="shared" si="31"/>
        <v>0.4078</v>
      </c>
      <c r="U243" s="26">
        <v>39.396589418452123</v>
      </c>
      <c r="V243" s="139">
        <f t="shared" si="32"/>
        <v>0.63949999999999996</v>
      </c>
      <c r="W243" s="26">
        <v>14.516834280717097</v>
      </c>
      <c r="X243" s="139">
        <f t="shared" si="33"/>
        <v>0.1837</v>
      </c>
      <c r="Y243" s="26">
        <v>7.281858129315756</v>
      </c>
      <c r="Z243" s="139">
        <f t="shared" si="34"/>
        <v>0.2014</v>
      </c>
      <c r="AA243" s="26">
        <v>5.7701044979554696</v>
      </c>
      <c r="AB243" s="139">
        <f t="shared" si="35"/>
        <v>8.1300000000000039E-2</v>
      </c>
      <c r="AC243" s="43">
        <v>111100</v>
      </c>
      <c r="AD243" s="139">
        <f t="shared" si="36"/>
        <v>0.36050000000000004</v>
      </c>
      <c r="AE243" s="26">
        <v>4.3435340572556758</v>
      </c>
      <c r="AF243" s="139">
        <f t="shared" si="37"/>
        <v>0.31090000000000001</v>
      </c>
      <c r="AG243" s="139">
        <f t="shared" si="38"/>
        <v>2.4854000000000003</v>
      </c>
      <c r="AH243" s="117">
        <f t="shared" si="39"/>
        <v>0.15240000000000001</v>
      </c>
      <c r="AI243" s="248" t="s">
        <v>1383</v>
      </c>
      <c r="AJ243" s="232">
        <v>240</v>
      </c>
    </row>
    <row r="244" spans="2:36" ht="15.75" thickBot="1" x14ac:dyDescent="0.3">
      <c r="B244" s="185" t="s">
        <v>1654</v>
      </c>
      <c r="C244" s="37" t="s">
        <v>1331</v>
      </c>
      <c r="D244" s="37" t="s">
        <v>395</v>
      </c>
      <c r="E244" s="12">
        <v>9</v>
      </c>
      <c r="F244" s="37" t="s">
        <v>396</v>
      </c>
      <c r="G244" s="37" t="s">
        <v>340</v>
      </c>
      <c r="H244" s="37" t="s">
        <v>1214</v>
      </c>
      <c r="I244" s="37">
        <v>540144</v>
      </c>
      <c r="J244" s="37" t="s">
        <v>1302</v>
      </c>
      <c r="K244" s="37" t="s">
        <v>1302</v>
      </c>
      <c r="L244" s="71">
        <v>229.03373557994277</v>
      </c>
      <c r="M244" s="80">
        <v>15784</v>
      </c>
      <c r="N244" s="140">
        <v>68.915611754892311</v>
      </c>
      <c r="O244" s="104">
        <v>6354</v>
      </c>
      <c r="P244" s="62">
        <v>2.4675794774944917</v>
      </c>
      <c r="Q244" s="32">
        <v>7.3339628580421783</v>
      </c>
      <c r="R244" s="129">
        <f t="shared" si="30"/>
        <v>9.1800000000000007E-2</v>
      </c>
      <c r="S244" s="32">
        <v>21.470192738682208</v>
      </c>
      <c r="T244" s="129">
        <f t="shared" si="31"/>
        <v>0.37940000000000002</v>
      </c>
      <c r="U244" s="32">
        <v>36.885453623922956</v>
      </c>
      <c r="V244" s="129">
        <f t="shared" si="32"/>
        <v>0.3992</v>
      </c>
      <c r="W244" s="32">
        <v>15.406698564593302</v>
      </c>
      <c r="X244" s="129">
        <f t="shared" si="33"/>
        <v>0.24729999999999999</v>
      </c>
      <c r="Y244" s="32">
        <v>10.182572614107883</v>
      </c>
      <c r="Z244" s="129">
        <f t="shared" si="34"/>
        <v>0.3604</v>
      </c>
      <c r="AA244" s="32">
        <v>-3.10195624352489</v>
      </c>
      <c r="AB244" s="129">
        <f t="shared" si="35"/>
        <v>0.29330000000000001</v>
      </c>
      <c r="AC244" s="42">
        <v>190900</v>
      </c>
      <c r="AD244" s="129">
        <f t="shared" si="36"/>
        <v>5.6599999999999984E-2</v>
      </c>
      <c r="AE244" s="32">
        <v>14.165779827361948</v>
      </c>
      <c r="AF244" s="129">
        <f t="shared" si="37"/>
        <v>0.65720000000000001</v>
      </c>
      <c r="AG244" s="139">
        <f t="shared" si="38"/>
        <v>2.4852000000000003</v>
      </c>
      <c r="AH244" s="117">
        <f t="shared" si="39"/>
        <v>0.1489</v>
      </c>
      <c r="AI244" s="248" t="s">
        <v>1383</v>
      </c>
      <c r="AJ244" s="232">
        <v>241</v>
      </c>
    </row>
    <row r="245" spans="2:36" ht="15.75" thickBot="1" x14ac:dyDescent="0.3">
      <c r="B245" s="184" t="s">
        <v>1475</v>
      </c>
      <c r="C245" s="38" t="s">
        <v>1332</v>
      </c>
      <c r="D245" s="38" t="s">
        <v>503</v>
      </c>
      <c r="E245" s="13">
        <v>8</v>
      </c>
      <c r="F245" s="38" t="s">
        <v>504</v>
      </c>
      <c r="G245" s="38" t="s">
        <v>340</v>
      </c>
      <c r="H245" s="38" t="s">
        <v>965</v>
      </c>
      <c r="I245" s="38">
        <v>540155</v>
      </c>
      <c r="J245" s="38">
        <v>5468260</v>
      </c>
      <c r="K245" s="38" t="s">
        <v>281</v>
      </c>
      <c r="L245" s="72">
        <v>0.29143919382183492</v>
      </c>
      <c r="M245" s="81">
        <v>467</v>
      </c>
      <c r="N245" s="141">
        <v>1602.3925741624525</v>
      </c>
      <c r="O245" s="105">
        <v>168</v>
      </c>
      <c r="P245" s="63">
        <v>2.78</v>
      </c>
      <c r="Q245" s="26">
        <v>0.59523809523809523</v>
      </c>
      <c r="R245" s="139">
        <f t="shared" si="30"/>
        <v>1.7600000000000001E-2</v>
      </c>
      <c r="S245" s="26">
        <v>14.9</v>
      </c>
      <c r="T245" s="139">
        <f t="shared" si="31"/>
        <v>0.17369999999999999</v>
      </c>
      <c r="U245" s="26">
        <v>37.901498929336185</v>
      </c>
      <c r="V245" s="139">
        <f t="shared" si="32"/>
        <v>0.49819999999999998</v>
      </c>
      <c r="W245" s="26">
        <v>13.704496788008566</v>
      </c>
      <c r="X245" s="139">
        <f t="shared" si="33"/>
        <v>0.1484</v>
      </c>
      <c r="Y245" s="26">
        <v>0.96153846153846156</v>
      </c>
      <c r="Z245" s="139">
        <f t="shared" si="34"/>
        <v>1.7600000000000001E-2</v>
      </c>
      <c r="AA245" s="26">
        <v>-12.4444444444444</v>
      </c>
      <c r="AB245" s="139">
        <f t="shared" si="35"/>
        <v>0.6573</v>
      </c>
      <c r="AC245" s="43">
        <v>83000</v>
      </c>
      <c r="AD245" s="139">
        <f t="shared" si="36"/>
        <v>0.65379999999999994</v>
      </c>
      <c r="AE245" s="26">
        <v>2.1551724137931036</v>
      </c>
      <c r="AF245" s="139">
        <f t="shared" si="37"/>
        <v>0.1696</v>
      </c>
      <c r="AG245" s="139">
        <f t="shared" si="38"/>
        <v>2.3361999999999998</v>
      </c>
      <c r="AH245" s="117">
        <f t="shared" si="39"/>
        <v>0.14530000000000001</v>
      </c>
      <c r="AI245" s="248" t="s">
        <v>1383</v>
      </c>
      <c r="AJ245" s="232">
        <v>242</v>
      </c>
    </row>
    <row r="246" spans="2:36" ht="15.75" thickBot="1" x14ac:dyDescent="0.3">
      <c r="B246" s="184" t="s">
        <v>1562</v>
      </c>
      <c r="C246" s="38" t="s">
        <v>1332</v>
      </c>
      <c r="D246" s="38" t="s">
        <v>420</v>
      </c>
      <c r="E246" s="13">
        <v>3</v>
      </c>
      <c r="F246" s="38" t="s">
        <v>421</v>
      </c>
      <c r="G246" s="38" t="s">
        <v>340</v>
      </c>
      <c r="H246" s="38" t="s">
        <v>521</v>
      </c>
      <c r="I246" s="38">
        <v>540073</v>
      </c>
      <c r="J246" s="38">
        <v>5414600</v>
      </c>
      <c r="K246" s="38" t="s">
        <v>151</v>
      </c>
      <c r="L246" s="72">
        <v>32.615639756100251</v>
      </c>
      <c r="M246" s="81">
        <v>49055</v>
      </c>
      <c r="N246" s="141">
        <v>1504.0330457054738</v>
      </c>
      <c r="O246" s="105">
        <v>21779</v>
      </c>
      <c r="P246" s="63">
        <v>2.16</v>
      </c>
      <c r="Q246" s="26">
        <v>17.54442352725102</v>
      </c>
      <c r="R246" s="139">
        <f t="shared" si="30"/>
        <v>0.50529999999999997</v>
      </c>
      <c r="S246" s="26">
        <v>20</v>
      </c>
      <c r="T246" s="139">
        <f t="shared" si="31"/>
        <v>0.31909999999999999</v>
      </c>
      <c r="U246" s="26">
        <v>34.734481704209564</v>
      </c>
      <c r="V246" s="139">
        <f t="shared" si="32"/>
        <v>0.30380000000000001</v>
      </c>
      <c r="W246" s="26">
        <v>17.69055036344756</v>
      </c>
      <c r="X246" s="139">
        <f t="shared" si="33"/>
        <v>0.371</v>
      </c>
      <c r="Y246" s="26">
        <v>7.9282957659824378</v>
      </c>
      <c r="Z246" s="139">
        <f t="shared" si="34"/>
        <v>0.23669999999999999</v>
      </c>
      <c r="AA246" s="26">
        <v>-4.9338521400778204</v>
      </c>
      <c r="AB246" s="139">
        <f t="shared" si="35"/>
        <v>0.36399999999999999</v>
      </c>
      <c r="AC246" s="43">
        <v>157000</v>
      </c>
      <c r="AD246" s="139">
        <f t="shared" si="36"/>
        <v>0.10960000000000003</v>
      </c>
      <c r="AE246" s="26">
        <v>0.92279298677330046</v>
      </c>
      <c r="AF246" s="139">
        <f t="shared" si="37"/>
        <v>0.113</v>
      </c>
      <c r="AG246" s="139">
        <f t="shared" si="38"/>
        <v>2.3225000000000002</v>
      </c>
      <c r="AH246" s="117">
        <f t="shared" si="39"/>
        <v>0.14180000000000001</v>
      </c>
      <c r="AI246" s="248" t="s">
        <v>1383</v>
      </c>
      <c r="AJ246" s="232">
        <v>243</v>
      </c>
    </row>
    <row r="247" spans="2:36" ht="15.75" thickBot="1" x14ac:dyDescent="0.3">
      <c r="B247" s="184" t="s">
        <v>1568</v>
      </c>
      <c r="C247" s="38" t="s">
        <v>1332</v>
      </c>
      <c r="D247" s="38" t="s">
        <v>390</v>
      </c>
      <c r="E247" s="13">
        <v>6</v>
      </c>
      <c r="F247" s="38" t="s">
        <v>391</v>
      </c>
      <c r="G247" s="38" t="s">
        <v>340</v>
      </c>
      <c r="H247" s="38" t="s">
        <v>595</v>
      </c>
      <c r="I247" s="38">
        <v>540099</v>
      </c>
      <c r="J247" s="38">
        <v>5426452</v>
      </c>
      <c r="K247" s="38" t="s">
        <v>171</v>
      </c>
      <c r="L247" s="72">
        <v>8.9676822129871372</v>
      </c>
      <c r="M247" s="81">
        <v>18369</v>
      </c>
      <c r="N247" s="141">
        <v>2048.3553680568348</v>
      </c>
      <c r="O247" s="105">
        <v>7903</v>
      </c>
      <c r="P247" s="63">
        <v>2.21</v>
      </c>
      <c r="Q247" s="26">
        <v>17.664178160192332</v>
      </c>
      <c r="R247" s="139">
        <f t="shared" si="30"/>
        <v>0.51229999999999998</v>
      </c>
      <c r="S247" s="26">
        <v>17.7</v>
      </c>
      <c r="T247" s="139">
        <f t="shared" si="31"/>
        <v>0.2482</v>
      </c>
      <c r="U247" s="26">
        <v>32.484076433121018</v>
      </c>
      <c r="V247" s="139">
        <f t="shared" si="32"/>
        <v>0.2014</v>
      </c>
      <c r="W247" s="26">
        <v>19.564146087718338</v>
      </c>
      <c r="X247" s="139">
        <f t="shared" si="33"/>
        <v>0.47699999999999998</v>
      </c>
      <c r="Y247" s="26">
        <v>8.3709650443217924</v>
      </c>
      <c r="Z247" s="139">
        <f t="shared" si="34"/>
        <v>0.26500000000000001</v>
      </c>
      <c r="AA247" s="26">
        <v>-1.5397775876817801</v>
      </c>
      <c r="AB247" s="139">
        <f t="shared" si="35"/>
        <v>0.21909999999999996</v>
      </c>
      <c r="AC247" s="43">
        <v>122100</v>
      </c>
      <c r="AD247" s="139">
        <f t="shared" si="36"/>
        <v>0.2651</v>
      </c>
      <c r="AE247" s="26">
        <v>1.476510067114094</v>
      </c>
      <c r="AF247" s="139">
        <f t="shared" si="37"/>
        <v>0.13420000000000001</v>
      </c>
      <c r="AG247" s="139">
        <f t="shared" si="38"/>
        <v>2.3222999999999998</v>
      </c>
      <c r="AH247" s="117">
        <f t="shared" si="39"/>
        <v>0.13819999999999999</v>
      </c>
      <c r="AI247" s="248" t="s">
        <v>1383</v>
      </c>
      <c r="AJ247" s="232">
        <v>244</v>
      </c>
    </row>
    <row r="248" spans="2:36" ht="15.75" thickBot="1" x14ac:dyDescent="0.3">
      <c r="B248" s="184" t="s">
        <v>1452</v>
      </c>
      <c r="C248" s="38" t="s">
        <v>1332</v>
      </c>
      <c r="D248" s="38" t="s">
        <v>516</v>
      </c>
      <c r="E248" s="13">
        <v>2</v>
      </c>
      <c r="F248" s="38" t="s">
        <v>517</v>
      </c>
      <c r="G248" s="38" t="s">
        <v>340</v>
      </c>
      <c r="H248" s="38" t="s">
        <v>814</v>
      </c>
      <c r="I248" s="38">
        <v>540095</v>
      </c>
      <c r="J248" s="38">
        <v>5454892</v>
      </c>
      <c r="K248" s="38" t="s">
        <v>236</v>
      </c>
      <c r="L248" s="72">
        <v>0.3357723566324074</v>
      </c>
      <c r="M248" s="81">
        <v>350</v>
      </c>
      <c r="N248" s="141">
        <v>1042.3728847433638</v>
      </c>
      <c r="O248" s="105">
        <v>152</v>
      </c>
      <c r="P248" s="63">
        <v>2.2999999999999998</v>
      </c>
      <c r="Q248" s="26">
        <v>5.2631578947368416</v>
      </c>
      <c r="R248" s="139">
        <f t="shared" si="30"/>
        <v>4.24E-2</v>
      </c>
      <c r="S248" s="26">
        <v>14</v>
      </c>
      <c r="T248" s="139">
        <f t="shared" si="31"/>
        <v>0.14530000000000001</v>
      </c>
      <c r="U248" s="26">
        <v>38.857142857142854</v>
      </c>
      <c r="V248" s="139">
        <f t="shared" si="32"/>
        <v>0.59360000000000002</v>
      </c>
      <c r="W248" s="26">
        <v>19.428571428571427</v>
      </c>
      <c r="X248" s="139">
        <f t="shared" si="33"/>
        <v>0.46279999999999999</v>
      </c>
      <c r="Y248" s="26">
        <v>6.1818181818181817</v>
      </c>
      <c r="Z248" s="139">
        <f t="shared" si="34"/>
        <v>0.16250000000000001</v>
      </c>
      <c r="AA248" s="26">
        <v>-2.7863777089783301</v>
      </c>
      <c r="AB248" s="139">
        <f t="shared" si="35"/>
        <v>0.26859999999999995</v>
      </c>
      <c r="AC248" s="43">
        <v>153000</v>
      </c>
      <c r="AD248" s="139">
        <f t="shared" si="36"/>
        <v>0.13080000000000003</v>
      </c>
      <c r="AE248" s="26">
        <v>8.9285714285714288</v>
      </c>
      <c r="AF248" s="139">
        <f t="shared" si="37"/>
        <v>0.50880000000000003</v>
      </c>
      <c r="AG248" s="139">
        <f t="shared" si="38"/>
        <v>2.3148000000000004</v>
      </c>
      <c r="AH248" s="117">
        <f t="shared" si="39"/>
        <v>0.13469999999999999</v>
      </c>
      <c r="AI248" s="248" t="s">
        <v>1383</v>
      </c>
      <c r="AJ248" s="232">
        <v>245</v>
      </c>
    </row>
    <row r="249" spans="2:36" ht="15.75" thickBot="1" x14ac:dyDescent="0.3">
      <c r="B249" s="184" t="s">
        <v>1607</v>
      </c>
      <c r="C249" s="38" t="s">
        <v>1332</v>
      </c>
      <c r="D249" s="38" t="s">
        <v>865</v>
      </c>
      <c r="E249" s="13">
        <v>5</v>
      </c>
      <c r="F249" s="38" t="s">
        <v>866</v>
      </c>
      <c r="G249" s="38" t="s">
        <v>340</v>
      </c>
      <c r="H249" s="38" t="s">
        <v>1058</v>
      </c>
      <c r="I249" s="38">
        <v>540215</v>
      </c>
      <c r="J249" s="38">
        <v>5483500</v>
      </c>
      <c r="K249" s="38" t="s">
        <v>312</v>
      </c>
      <c r="L249" s="72">
        <v>3.9445315517592174</v>
      </c>
      <c r="M249" s="81">
        <v>10676</v>
      </c>
      <c r="N249" s="141">
        <v>2706.5317794805374</v>
      </c>
      <c r="O249" s="105">
        <v>4523</v>
      </c>
      <c r="P249" s="63">
        <v>2.33</v>
      </c>
      <c r="Q249" s="26">
        <v>14.569975679858501</v>
      </c>
      <c r="R249" s="139">
        <f t="shared" si="30"/>
        <v>0.371</v>
      </c>
      <c r="S249" s="26">
        <v>18.899999999999999</v>
      </c>
      <c r="T249" s="139">
        <f t="shared" si="31"/>
        <v>0.27650000000000002</v>
      </c>
      <c r="U249" s="26">
        <v>39.818284001498689</v>
      </c>
      <c r="V249" s="139">
        <f t="shared" si="32"/>
        <v>0.6643</v>
      </c>
      <c r="W249" s="26">
        <v>17.928062944923191</v>
      </c>
      <c r="X249" s="139">
        <f t="shared" si="33"/>
        <v>0.39219999999999999</v>
      </c>
      <c r="Y249" s="26">
        <v>4.2327348971301273</v>
      </c>
      <c r="Z249" s="139">
        <f t="shared" si="34"/>
        <v>7.0599999999999996E-2</v>
      </c>
      <c r="AA249" s="26">
        <v>-0.90240952646757799</v>
      </c>
      <c r="AB249" s="139">
        <f t="shared" si="35"/>
        <v>0.20850000000000002</v>
      </c>
      <c r="AC249" s="43">
        <v>141600</v>
      </c>
      <c r="AD249" s="139">
        <f t="shared" si="36"/>
        <v>0.15910000000000002</v>
      </c>
      <c r="AE249" s="26">
        <v>1.8644747393744987</v>
      </c>
      <c r="AF249" s="139">
        <f t="shared" si="37"/>
        <v>0.159</v>
      </c>
      <c r="AG249" s="139">
        <f t="shared" si="38"/>
        <v>2.3012000000000001</v>
      </c>
      <c r="AH249" s="117">
        <f t="shared" si="39"/>
        <v>0.13120000000000001</v>
      </c>
      <c r="AI249" s="248" t="s">
        <v>1383</v>
      </c>
      <c r="AJ249" s="232">
        <v>246</v>
      </c>
    </row>
    <row r="250" spans="2:36" ht="15.75" thickBot="1" x14ac:dyDescent="0.3">
      <c r="B250" s="184" t="s">
        <v>1591</v>
      </c>
      <c r="C250" s="38" t="s">
        <v>1332</v>
      </c>
      <c r="D250" s="38" t="s">
        <v>344</v>
      </c>
      <c r="E250" s="13">
        <v>6</v>
      </c>
      <c r="F250" s="38" t="s">
        <v>345</v>
      </c>
      <c r="G250" s="38" t="s">
        <v>340</v>
      </c>
      <c r="H250" s="38" t="s">
        <v>748</v>
      </c>
      <c r="I250" s="38">
        <v>540254</v>
      </c>
      <c r="J250" s="38">
        <v>5444044</v>
      </c>
      <c r="K250" s="38" t="s">
        <v>214</v>
      </c>
      <c r="L250" s="72">
        <v>2.4281168116605856</v>
      </c>
      <c r="M250" s="81">
        <v>3091</v>
      </c>
      <c r="N250" s="141">
        <v>1273.0030059328446</v>
      </c>
      <c r="O250" s="105">
        <v>1289</v>
      </c>
      <c r="P250" s="63">
        <v>2.3199999999999998</v>
      </c>
      <c r="Q250" s="26">
        <v>16.058960434445307</v>
      </c>
      <c r="R250" s="139">
        <f t="shared" si="30"/>
        <v>0.44869999999999999</v>
      </c>
      <c r="S250" s="26">
        <v>17.899999999999999</v>
      </c>
      <c r="T250" s="139">
        <f t="shared" si="31"/>
        <v>0.25879999999999997</v>
      </c>
      <c r="U250" s="26">
        <v>36.687156260110001</v>
      </c>
      <c r="V250" s="139">
        <f t="shared" si="32"/>
        <v>0.3957</v>
      </c>
      <c r="W250" s="26">
        <v>19.184491978609625</v>
      </c>
      <c r="X250" s="139">
        <f t="shared" si="33"/>
        <v>0.44159999999999999</v>
      </c>
      <c r="Y250" s="26">
        <v>5.1993067590987865</v>
      </c>
      <c r="Z250" s="139">
        <f t="shared" si="34"/>
        <v>0.113</v>
      </c>
      <c r="AA250" s="26">
        <v>1.3950323239197</v>
      </c>
      <c r="AB250" s="139">
        <f t="shared" si="35"/>
        <v>0.15200000000000002</v>
      </c>
      <c r="AC250" s="43">
        <v>143600</v>
      </c>
      <c r="AD250" s="139">
        <f t="shared" si="36"/>
        <v>0.14849999999999997</v>
      </c>
      <c r="AE250" s="26">
        <v>4.3591411841249181</v>
      </c>
      <c r="AF250" s="139">
        <f t="shared" si="37"/>
        <v>0.31440000000000001</v>
      </c>
      <c r="AG250" s="139">
        <f t="shared" si="38"/>
        <v>2.2726999999999999</v>
      </c>
      <c r="AH250" s="117">
        <f t="shared" si="39"/>
        <v>0.12759999999999999</v>
      </c>
      <c r="AI250" s="248" t="s">
        <v>1383</v>
      </c>
      <c r="AJ250" s="232">
        <v>247</v>
      </c>
    </row>
    <row r="251" spans="2:36" ht="15.75" thickBot="1" x14ac:dyDescent="0.3">
      <c r="B251" s="185" t="s">
        <v>1661</v>
      </c>
      <c r="C251" s="37" t="s">
        <v>1331</v>
      </c>
      <c r="D251" s="37" t="s">
        <v>380</v>
      </c>
      <c r="E251" s="12">
        <v>3</v>
      </c>
      <c r="F251" s="37" t="s">
        <v>421</v>
      </c>
      <c r="G251" s="37" t="s">
        <v>340</v>
      </c>
      <c r="H251" s="37" t="s">
        <v>1229</v>
      </c>
      <c r="I251" s="37">
        <v>540164</v>
      </c>
      <c r="J251" s="37" t="s">
        <v>1302</v>
      </c>
      <c r="K251" s="37" t="s">
        <v>1302</v>
      </c>
      <c r="L251" s="71">
        <v>338.25529556675787</v>
      </c>
      <c r="M251" s="80">
        <v>42418</v>
      </c>
      <c r="N251" s="140">
        <v>125.40232349925888</v>
      </c>
      <c r="O251" s="104">
        <v>16299</v>
      </c>
      <c r="P251" s="62">
        <v>2.5897907847107184</v>
      </c>
      <c r="Q251" s="32">
        <v>9.3136088458500943</v>
      </c>
      <c r="R251" s="129">
        <f t="shared" si="30"/>
        <v>0.15540000000000001</v>
      </c>
      <c r="S251" s="32">
        <v>22.652010649878136</v>
      </c>
      <c r="T251" s="129">
        <f t="shared" si="31"/>
        <v>0.45029999999999998</v>
      </c>
      <c r="U251" s="32">
        <v>36.144291813897901</v>
      </c>
      <c r="V251" s="129">
        <f t="shared" si="32"/>
        <v>0.3533</v>
      </c>
      <c r="W251" s="32">
        <v>11.144694552853815</v>
      </c>
      <c r="X251" s="129">
        <f t="shared" si="33"/>
        <v>7.4200000000000002E-2</v>
      </c>
      <c r="Y251" s="32">
        <v>8.1989616104131517</v>
      </c>
      <c r="Z251" s="129">
        <f t="shared" si="34"/>
        <v>0.24729999999999999</v>
      </c>
      <c r="AA251" s="32">
        <v>3.8195619590968399</v>
      </c>
      <c r="AB251" s="129">
        <f t="shared" si="35"/>
        <v>0.11309999999999998</v>
      </c>
      <c r="AC251" s="42">
        <v>176300</v>
      </c>
      <c r="AD251" s="129">
        <f t="shared" si="36"/>
        <v>7.0699999999999985E-2</v>
      </c>
      <c r="AE251" s="32">
        <v>19.456263469083275</v>
      </c>
      <c r="AF251" s="129">
        <f t="shared" si="37"/>
        <v>0.75970000000000004</v>
      </c>
      <c r="AG251" s="139">
        <f t="shared" si="38"/>
        <v>2.2240000000000002</v>
      </c>
      <c r="AH251" s="117">
        <f t="shared" si="39"/>
        <v>0.1241</v>
      </c>
      <c r="AI251" s="248" t="s">
        <v>1383</v>
      </c>
      <c r="AJ251" s="232">
        <v>248</v>
      </c>
    </row>
    <row r="252" spans="2:36" ht="15.75" thickBot="1" x14ac:dyDescent="0.3">
      <c r="B252" s="184" t="s">
        <v>1570</v>
      </c>
      <c r="C252" s="38" t="s">
        <v>1332</v>
      </c>
      <c r="D252" s="38" t="s">
        <v>390</v>
      </c>
      <c r="E252" s="13">
        <v>6</v>
      </c>
      <c r="F252" s="38" t="s">
        <v>391</v>
      </c>
      <c r="G252" s="38" t="s">
        <v>340</v>
      </c>
      <c r="H252" s="38" t="s">
        <v>920</v>
      </c>
      <c r="I252" s="38">
        <v>540292</v>
      </c>
      <c r="J252" s="38">
        <v>5464228</v>
      </c>
      <c r="K252" s="38" t="s">
        <v>268</v>
      </c>
      <c r="L252" s="72">
        <v>3.4043211429989064</v>
      </c>
      <c r="M252" s="81">
        <v>3460</v>
      </c>
      <c r="N252" s="141">
        <v>1016.3553480010542</v>
      </c>
      <c r="O252" s="105">
        <v>1490</v>
      </c>
      <c r="P252" s="63">
        <v>2.29</v>
      </c>
      <c r="Q252" s="26">
        <v>13.557046979865772</v>
      </c>
      <c r="R252" s="139">
        <f t="shared" si="30"/>
        <v>0.318</v>
      </c>
      <c r="S252" s="26">
        <v>18.899999999999999</v>
      </c>
      <c r="T252" s="139">
        <f t="shared" si="31"/>
        <v>0.27650000000000002</v>
      </c>
      <c r="U252" s="26">
        <v>39.335260115606935</v>
      </c>
      <c r="V252" s="139">
        <f t="shared" si="32"/>
        <v>0.62539999999999996</v>
      </c>
      <c r="W252" s="26">
        <v>18.317702227432591</v>
      </c>
      <c r="X252" s="139">
        <f t="shared" si="33"/>
        <v>0.3992</v>
      </c>
      <c r="Y252" s="26">
        <v>5.7544757033248084</v>
      </c>
      <c r="Z252" s="139">
        <f t="shared" si="34"/>
        <v>0.13420000000000001</v>
      </c>
      <c r="AA252" s="26">
        <v>11.082883455065099</v>
      </c>
      <c r="AB252" s="139">
        <f t="shared" si="35"/>
        <v>5.3100000000000036E-2</v>
      </c>
      <c r="AC252" s="43">
        <v>161800</v>
      </c>
      <c r="AD252" s="139">
        <f t="shared" si="36"/>
        <v>9.8999999999999977E-2</v>
      </c>
      <c r="AE252" s="26">
        <v>3.9762611275964392</v>
      </c>
      <c r="AF252" s="139">
        <f t="shared" si="37"/>
        <v>0.29680000000000001</v>
      </c>
      <c r="AG252" s="139">
        <f t="shared" si="38"/>
        <v>2.2021999999999999</v>
      </c>
      <c r="AH252" s="117">
        <f t="shared" si="39"/>
        <v>0.1205</v>
      </c>
      <c r="AI252" s="248" t="s">
        <v>1383</v>
      </c>
      <c r="AJ252" s="232">
        <v>249</v>
      </c>
    </row>
    <row r="253" spans="2:36" ht="15.75" thickBot="1" x14ac:dyDescent="0.3">
      <c r="B253" s="209" t="s">
        <v>1472</v>
      </c>
      <c r="C253" s="58" t="s">
        <v>1332</v>
      </c>
      <c r="D253" s="58" t="s">
        <v>503</v>
      </c>
      <c r="E253" s="59">
        <v>8</v>
      </c>
      <c r="F253" s="58" t="s">
        <v>504</v>
      </c>
      <c r="G253" s="58" t="s">
        <v>340</v>
      </c>
      <c r="H253" s="58" t="s">
        <v>505</v>
      </c>
      <c r="I253" s="58">
        <v>545555</v>
      </c>
      <c r="J253" s="58">
        <v>5413525</v>
      </c>
      <c r="K253" s="58" t="s">
        <v>147</v>
      </c>
      <c r="L253" s="77">
        <v>1.3034721910686744</v>
      </c>
      <c r="M253" s="86">
        <v>1048</v>
      </c>
      <c r="N253" s="144">
        <v>804.00641239670711</v>
      </c>
      <c r="O253" s="108">
        <v>399</v>
      </c>
      <c r="P253" s="68">
        <v>2.63</v>
      </c>
      <c r="Q253" s="60">
        <v>8.0200501253132828</v>
      </c>
      <c r="R253" s="137">
        <f t="shared" si="30"/>
        <v>0.106</v>
      </c>
      <c r="S253" s="60">
        <v>21.5</v>
      </c>
      <c r="T253" s="137">
        <f t="shared" si="31"/>
        <v>0.38290000000000002</v>
      </c>
      <c r="U253" s="60">
        <v>28.912213740458014</v>
      </c>
      <c r="V253" s="137">
        <f t="shared" si="32"/>
        <v>0.106</v>
      </c>
      <c r="W253" s="60">
        <v>17.652671755725191</v>
      </c>
      <c r="X253" s="137">
        <f t="shared" si="33"/>
        <v>0.3674</v>
      </c>
      <c r="Y253" s="60">
        <v>2.0594965675057209</v>
      </c>
      <c r="Z253" s="137">
        <f t="shared" si="34"/>
        <v>3.1800000000000002E-2</v>
      </c>
      <c r="AA253" s="60">
        <v>-11.975435005117699</v>
      </c>
      <c r="AB253" s="137">
        <f t="shared" si="35"/>
        <v>0.63959999999999995</v>
      </c>
      <c r="AC253" s="61">
        <v>156000</v>
      </c>
      <c r="AD253" s="137">
        <f t="shared" si="36"/>
        <v>0.11670000000000003</v>
      </c>
      <c r="AE253" s="60">
        <v>6.7129629629629637</v>
      </c>
      <c r="AF253" s="137">
        <f t="shared" si="37"/>
        <v>0.41339999999999999</v>
      </c>
      <c r="AG253" s="139">
        <f t="shared" si="38"/>
        <v>2.1638000000000002</v>
      </c>
      <c r="AH253" s="117">
        <f t="shared" si="39"/>
        <v>0.11700000000000001</v>
      </c>
      <c r="AI253" s="248" t="s">
        <v>1383</v>
      </c>
      <c r="AJ253" s="232">
        <v>250</v>
      </c>
    </row>
    <row r="254" spans="2:36" ht="15.75" thickBot="1" x14ac:dyDescent="0.3">
      <c r="B254" s="184" t="s">
        <v>1541</v>
      </c>
      <c r="C254" s="38" t="s">
        <v>1332</v>
      </c>
      <c r="D254" s="38" t="s">
        <v>696</v>
      </c>
      <c r="E254" s="13">
        <v>9</v>
      </c>
      <c r="F254" s="38" t="s">
        <v>697</v>
      </c>
      <c r="G254" s="38" t="s">
        <v>340</v>
      </c>
      <c r="H254" s="38" t="s">
        <v>790</v>
      </c>
      <c r="I254" s="38">
        <v>540006</v>
      </c>
      <c r="J254" s="38">
        <v>5452060</v>
      </c>
      <c r="K254" s="38" t="s">
        <v>228</v>
      </c>
      <c r="L254" s="72">
        <v>6.6533681422668094</v>
      </c>
      <c r="M254" s="81">
        <v>18502</v>
      </c>
      <c r="N254" s="141">
        <v>2780.8471746005548</v>
      </c>
      <c r="O254" s="105">
        <v>7464</v>
      </c>
      <c r="P254" s="63">
        <v>2.4500000000000002</v>
      </c>
      <c r="Q254" s="26">
        <v>22.534833869239012</v>
      </c>
      <c r="R254" s="139">
        <f t="shared" si="30"/>
        <v>0.6925</v>
      </c>
      <c r="S254" s="26">
        <v>10.6</v>
      </c>
      <c r="T254" s="139">
        <f t="shared" si="31"/>
        <v>6.3799999999999996E-2</v>
      </c>
      <c r="U254" s="26">
        <v>34.498973083990919</v>
      </c>
      <c r="V254" s="139">
        <f t="shared" si="32"/>
        <v>0.28620000000000001</v>
      </c>
      <c r="W254" s="26">
        <v>17.568227442895122</v>
      </c>
      <c r="X254" s="139">
        <f t="shared" si="33"/>
        <v>0.3639</v>
      </c>
      <c r="Y254" s="26">
        <v>12.584213590617981</v>
      </c>
      <c r="Z254" s="139">
        <f t="shared" si="34"/>
        <v>0.52290000000000003</v>
      </c>
      <c r="AA254" s="26">
        <v>8.9975039182678405</v>
      </c>
      <c r="AB254" s="139">
        <f t="shared" si="35"/>
        <v>6.3699999999999979E-2</v>
      </c>
      <c r="AC254" s="43">
        <v>164100</v>
      </c>
      <c r="AD254" s="139">
        <f t="shared" si="36"/>
        <v>8.8400000000000034E-2</v>
      </c>
      <c r="AE254" s="26">
        <v>0.20946278955150319</v>
      </c>
      <c r="AF254" s="139">
        <f t="shared" si="37"/>
        <v>5.6500000000000002E-2</v>
      </c>
      <c r="AG254" s="139">
        <f t="shared" si="38"/>
        <v>2.1379000000000001</v>
      </c>
      <c r="AH254" s="117">
        <f t="shared" si="39"/>
        <v>0.1134</v>
      </c>
      <c r="AI254" s="248" t="s">
        <v>1383</v>
      </c>
      <c r="AJ254" s="232">
        <v>251</v>
      </c>
    </row>
    <row r="255" spans="2:36" ht="15.75" thickBot="1" x14ac:dyDescent="0.3">
      <c r="B255" s="184" t="s">
        <v>1412</v>
      </c>
      <c r="C255" s="38" t="s">
        <v>1332</v>
      </c>
      <c r="D255" s="38" t="s">
        <v>410</v>
      </c>
      <c r="E255" s="13">
        <v>11</v>
      </c>
      <c r="F255" s="38" t="s">
        <v>411</v>
      </c>
      <c r="G255" s="38" t="s">
        <v>340</v>
      </c>
      <c r="H255" s="38" t="s">
        <v>435</v>
      </c>
      <c r="I255" s="38">
        <v>540012</v>
      </c>
      <c r="J255" s="38">
        <v>5406844</v>
      </c>
      <c r="K255" s="38" t="s">
        <v>129</v>
      </c>
      <c r="L255" s="72">
        <v>0.7344861239997621</v>
      </c>
      <c r="M255" s="81">
        <v>1028</v>
      </c>
      <c r="N255" s="141">
        <v>1399.6180001357425</v>
      </c>
      <c r="O255" s="105">
        <v>153</v>
      </c>
      <c r="P255" s="63">
        <v>1.95</v>
      </c>
      <c r="Q255" s="26">
        <v>5.8823529411764701</v>
      </c>
      <c r="R255" s="139">
        <f t="shared" si="30"/>
        <v>0.06</v>
      </c>
      <c r="S255" s="26">
        <v>20</v>
      </c>
      <c r="T255" s="139">
        <f t="shared" si="31"/>
        <v>0.31909999999999999</v>
      </c>
      <c r="U255" s="26">
        <v>13.910505836575876</v>
      </c>
      <c r="V255" s="139">
        <f t="shared" si="32"/>
        <v>7.0000000000000001E-3</v>
      </c>
      <c r="W255" s="26">
        <v>2.1400778210116731</v>
      </c>
      <c r="X255" s="139">
        <f t="shared" si="33"/>
        <v>3.5000000000000001E-3</v>
      </c>
      <c r="Y255" s="26">
        <v>0</v>
      </c>
      <c r="Z255" s="139">
        <f t="shared" si="34"/>
        <v>0</v>
      </c>
      <c r="AA255" s="26">
        <v>-24.613899613899601</v>
      </c>
      <c r="AB255" s="139">
        <f t="shared" si="35"/>
        <v>0.87639999999999996</v>
      </c>
      <c r="AC255" s="43">
        <v>98800</v>
      </c>
      <c r="AD255" s="139">
        <f t="shared" si="36"/>
        <v>0.48060000000000003</v>
      </c>
      <c r="AE255" s="26">
        <v>4.8192771084337354</v>
      </c>
      <c r="AF255" s="139">
        <f t="shared" si="37"/>
        <v>0.33560000000000001</v>
      </c>
      <c r="AG255" s="139">
        <f t="shared" si="38"/>
        <v>2.0822000000000003</v>
      </c>
      <c r="AH255" s="117">
        <f t="shared" si="39"/>
        <v>0.1099</v>
      </c>
      <c r="AI255" s="248" t="s">
        <v>1383</v>
      </c>
      <c r="AJ255" s="232">
        <v>252</v>
      </c>
    </row>
    <row r="256" spans="2:36" ht="15.75" thickBot="1" x14ac:dyDescent="0.3">
      <c r="B256" s="184" t="s">
        <v>1592</v>
      </c>
      <c r="C256" s="38" t="s">
        <v>1332</v>
      </c>
      <c r="D256" s="38" t="s">
        <v>380</v>
      </c>
      <c r="E256" s="13">
        <v>3</v>
      </c>
      <c r="F256" s="38" t="s">
        <v>381</v>
      </c>
      <c r="G256" s="38" t="s">
        <v>340</v>
      </c>
      <c r="H256" s="38" t="s">
        <v>716</v>
      </c>
      <c r="I256" s="38">
        <v>540167</v>
      </c>
      <c r="J256" s="38">
        <v>5439532</v>
      </c>
      <c r="K256" s="38" t="s">
        <v>204</v>
      </c>
      <c r="L256" s="72">
        <v>3.7722383862799038</v>
      </c>
      <c r="M256" s="81">
        <v>6901</v>
      </c>
      <c r="N256" s="141">
        <v>1829.4177868238094</v>
      </c>
      <c r="O256" s="105">
        <v>2759</v>
      </c>
      <c r="P256" s="63">
        <v>2.5</v>
      </c>
      <c r="Q256" s="26">
        <v>8.9525190286335619</v>
      </c>
      <c r="R256" s="139">
        <f t="shared" si="30"/>
        <v>0.14130000000000001</v>
      </c>
      <c r="S256" s="26">
        <v>28</v>
      </c>
      <c r="T256" s="139">
        <f t="shared" si="31"/>
        <v>0.69850000000000001</v>
      </c>
      <c r="U256" s="26">
        <v>41.196927981451964</v>
      </c>
      <c r="V256" s="139">
        <f t="shared" si="32"/>
        <v>0.74550000000000005</v>
      </c>
      <c r="W256" s="26">
        <v>8.240243725518642</v>
      </c>
      <c r="X256" s="139">
        <f t="shared" si="33"/>
        <v>3.5299999999999998E-2</v>
      </c>
      <c r="Y256" s="26">
        <v>2.7476935419173687</v>
      </c>
      <c r="Z256" s="139">
        <f t="shared" si="34"/>
        <v>4.9399999999999999E-2</v>
      </c>
      <c r="AA256" s="26">
        <v>10.773392743475499</v>
      </c>
      <c r="AB256" s="139">
        <f t="shared" si="35"/>
        <v>5.6599999999999984E-2</v>
      </c>
      <c r="AC256" s="43">
        <v>151900</v>
      </c>
      <c r="AD256" s="139">
        <f t="shared" si="36"/>
        <v>0.13429999999999997</v>
      </c>
      <c r="AE256" s="26">
        <v>2.506426735218509</v>
      </c>
      <c r="AF256" s="139">
        <f t="shared" si="37"/>
        <v>0.2155</v>
      </c>
      <c r="AG256" s="139">
        <f t="shared" si="38"/>
        <v>2.0764000000000005</v>
      </c>
      <c r="AH256" s="117">
        <f t="shared" si="39"/>
        <v>0.10630000000000001</v>
      </c>
      <c r="AI256" s="248" t="s">
        <v>1383</v>
      </c>
      <c r="AJ256" s="232">
        <v>253</v>
      </c>
    </row>
    <row r="257" spans="2:36" ht="15.75" thickBot="1" x14ac:dyDescent="0.3">
      <c r="B257" s="184" t="s">
        <v>1565</v>
      </c>
      <c r="C257" s="38" t="s">
        <v>1332</v>
      </c>
      <c r="D257" s="38" t="s">
        <v>420</v>
      </c>
      <c r="E257" s="13">
        <v>3</v>
      </c>
      <c r="F257" s="38" t="s">
        <v>421</v>
      </c>
      <c r="G257" s="38" t="s">
        <v>340</v>
      </c>
      <c r="H257" s="38" t="s">
        <v>1016</v>
      </c>
      <c r="I257" s="38">
        <v>540223</v>
      </c>
      <c r="J257" s="38">
        <v>5475292</v>
      </c>
      <c r="K257" s="38" t="s">
        <v>298</v>
      </c>
      <c r="L257" s="72">
        <v>8.7749372478237433</v>
      </c>
      <c r="M257" s="81">
        <v>13595</v>
      </c>
      <c r="N257" s="141">
        <v>1549.2988287034955</v>
      </c>
      <c r="O257" s="105">
        <v>6044</v>
      </c>
      <c r="P257" s="63">
        <v>2.25</v>
      </c>
      <c r="Q257" s="26">
        <v>15.238252812706818</v>
      </c>
      <c r="R257" s="139">
        <f t="shared" si="30"/>
        <v>0.40629999999999999</v>
      </c>
      <c r="S257" s="26">
        <v>21.9</v>
      </c>
      <c r="T257" s="139">
        <f t="shared" si="31"/>
        <v>0.39710000000000001</v>
      </c>
      <c r="U257" s="26">
        <v>35.807282089003309</v>
      </c>
      <c r="V257" s="139">
        <f t="shared" si="32"/>
        <v>0.33560000000000001</v>
      </c>
      <c r="W257" s="26">
        <v>16.712187200118105</v>
      </c>
      <c r="X257" s="139">
        <f t="shared" si="33"/>
        <v>0.33210000000000001</v>
      </c>
      <c r="Y257" s="26">
        <v>3.8725985844287161</v>
      </c>
      <c r="Z257" s="139">
        <f t="shared" si="34"/>
        <v>6.7100000000000007E-2</v>
      </c>
      <c r="AA257" s="26">
        <v>1.4646840148698901</v>
      </c>
      <c r="AB257" s="139">
        <f t="shared" si="35"/>
        <v>0.14849999999999997</v>
      </c>
      <c r="AC257" s="43">
        <v>126600</v>
      </c>
      <c r="AD257" s="139">
        <f t="shared" si="36"/>
        <v>0.24739999999999995</v>
      </c>
      <c r="AE257" s="26">
        <v>1.2520742193392669</v>
      </c>
      <c r="AF257" s="139">
        <f t="shared" si="37"/>
        <v>0.13070000000000001</v>
      </c>
      <c r="AG257" s="139">
        <f t="shared" si="38"/>
        <v>2.0648</v>
      </c>
      <c r="AH257" s="117">
        <f t="shared" si="39"/>
        <v>0.1028</v>
      </c>
      <c r="AI257" s="248" t="s">
        <v>1383</v>
      </c>
      <c r="AJ257" s="232">
        <v>254</v>
      </c>
    </row>
    <row r="258" spans="2:36" ht="15.75" thickBot="1" x14ac:dyDescent="0.3">
      <c r="B258" s="186" t="s">
        <v>1620</v>
      </c>
      <c r="C258" s="48" t="s">
        <v>1332</v>
      </c>
      <c r="D258" s="48" t="s">
        <v>438</v>
      </c>
      <c r="E258" s="49">
        <v>10</v>
      </c>
      <c r="F258" s="48" t="s">
        <v>439</v>
      </c>
      <c r="G258" s="48" t="s">
        <v>340</v>
      </c>
      <c r="H258" s="48" t="s">
        <v>543</v>
      </c>
      <c r="I258" s="48">
        <v>540080</v>
      </c>
      <c r="J258" s="48">
        <v>5415916</v>
      </c>
      <c r="K258" s="48" t="s">
        <v>157</v>
      </c>
      <c r="L258" s="75">
        <v>0.40444391125880724</v>
      </c>
      <c r="M258" s="84">
        <v>579</v>
      </c>
      <c r="N258" s="143">
        <v>1431.5952938885828</v>
      </c>
      <c r="O258" s="107">
        <v>221</v>
      </c>
      <c r="P258" s="66">
        <v>2.62</v>
      </c>
      <c r="Q258" s="50">
        <v>7.2398190045248878</v>
      </c>
      <c r="R258" s="136">
        <f t="shared" si="30"/>
        <v>8.8300000000000003E-2</v>
      </c>
      <c r="S258" s="50">
        <v>11.8</v>
      </c>
      <c r="T258" s="136">
        <f t="shared" si="31"/>
        <v>8.1500000000000003E-2</v>
      </c>
      <c r="U258" s="50">
        <v>40.932642487046635</v>
      </c>
      <c r="V258" s="136">
        <f t="shared" si="32"/>
        <v>0.72789999999999999</v>
      </c>
      <c r="W258" s="50">
        <v>16.407599309153714</v>
      </c>
      <c r="X258" s="136">
        <f t="shared" si="33"/>
        <v>0.30740000000000001</v>
      </c>
      <c r="Y258" s="50">
        <v>1.932367149758454</v>
      </c>
      <c r="Z258" s="136">
        <f t="shared" si="34"/>
        <v>2.47E-2</v>
      </c>
      <c r="AA258" s="50">
        <v>-16.460176991150401</v>
      </c>
      <c r="AB258" s="136">
        <f t="shared" si="35"/>
        <v>0.73859999999999992</v>
      </c>
      <c r="AC258" s="51">
        <v>177200</v>
      </c>
      <c r="AD258" s="136">
        <f t="shared" si="36"/>
        <v>6.7200000000000037E-2</v>
      </c>
      <c r="AE258" s="50">
        <v>0</v>
      </c>
      <c r="AF258" s="136">
        <f t="shared" si="37"/>
        <v>0</v>
      </c>
      <c r="AG258" s="139">
        <f t="shared" si="38"/>
        <v>2.0356000000000001</v>
      </c>
      <c r="AH258" s="117">
        <f t="shared" si="39"/>
        <v>9.9199999999999997E-2</v>
      </c>
      <c r="AI258" s="248" t="s">
        <v>1383</v>
      </c>
      <c r="AJ258" s="232">
        <v>255</v>
      </c>
    </row>
    <row r="259" spans="2:36" ht="15.75" thickBot="1" x14ac:dyDescent="0.3">
      <c r="B259" s="184" t="s">
        <v>1435</v>
      </c>
      <c r="C259" s="38" t="s">
        <v>1332</v>
      </c>
      <c r="D259" s="38" t="s">
        <v>360</v>
      </c>
      <c r="E259" s="13">
        <v>6</v>
      </c>
      <c r="F259" s="38" t="s">
        <v>361</v>
      </c>
      <c r="G259" s="38" t="s">
        <v>340</v>
      </c>
      <c r="H259" s="38" t="s">
        <v>1089</v>
      </c>
      <c r="I259" s="38">
        <v>540062</v>
      </c>
      <c r="J259" s="38">
        <v>5485924</v>
      </c>
      <c r="K259" s="38" t="s">
        <v>322</v>
      </c>
      <c r="L259" s="72">
        <v>0.53099039498445177</v>
      </c>
      <c r="M259" s="81">
        <v>456</v>
      </c>
      <c r="N259" s="141">
        <v>858.77259609065504</v>
      </c>
      <c r="O259" s="105">
        <v>194</v>
      </c>
      <c r="P259" s="63">
        <v>2.35</v>
      </c>
      <c r="Q259" s="26">
        <v>4.6391752577319592</v>
      </c>
      <c r="R259" s="139">
        <f t="shared" ref="R259:R286" si="40">_xlfn.PERCENTRANK.INC(Q$3:Q$286,Q259,4)</f>
        <v>2.8199999999999999E-2</v>
      </c>
      <c r="S259" s="26">
        <v>5.9</v>
      </c>
      <c r="T259" s="139">
        <f t="shared" ref="T259:T286" si="41">_xlfn.PERCENTRANK.INC(S$3:S$286,S259,4)</f>
        <v>2.12E-2</v>
      </c>
      <c r="U259" s="26">
        <v>25.877192982456144</v>
      </c>
      <c r="V259" s="139">
        <f t="shared" ref="V259:V286" si="42">_xlfn.PERCENTRANK.INC(U$3:U$286,U259,4)</f>
        <v>7.7700000000000005E-2</v>
      </c>
      <c r="W259" s="26">
        <v>15.570175438596493</v>
      </c>
      <c r="X259" s="139">
        <f t="shared" ref="X259:X286" si="43">_xlfn.PERCENTRANK.INC(W$3:W$286,W259,4)</f>
        <v>0.26500000000000001</v>
      </c>
      <c r="Y259" s="26">
        <v>4.6357615894039732</v>
      </c>
      <c r="Z259" s="139">
        <f t="shared" ref="Z259:Z286" si="44">_xlfn.PERCENTRANK.INC(Y$3:Y$286,Y259,4)</f>
        <v>8.1199999999999994E-2</v>
      </c>
      <c r="AA259" s="26">
        <v>-28.730158730158699</v>
      </c>
      <c r="AB259" s="139">
        <f t="shared" ref="AB259:AB286" si="45">1-(_xlfn.PERCENTRANK.INC(AA$3:AA$286,AA259,4))</f>
        <v>0.93289999999999995</v>
      </c>
      <c r="AC259" s="43">
        <v>121800</v>
      </c>
      <c r="AD259" s="139">
        <f t="shared" ref="AD259:AD286" si="46">1-(_xlfn.PERCENTRANK.INC(AC$3:AC$286,AC259,4))</f>
        <v>0.26859999999999995</v>
      </c>
      <c r="AE259" s="26">
        <v>4.3650793650793647</v>
      </c>
      <c r="AF259" s="139">
        <f t="shared" ref="AF259:AF286" si="47">_xlfn.PERCENTRANK.INC(AE$3:AE$286,AE259,4)</f>
        <v>0.318</v>
      </c>
      <c r="AG259" s="139">
        <f t="shared" ref="AG259:AG286" si="48">AF259+AD259+AB259+Z259+X259+V259+T259+R259</f>
        <v>1.9928000000000001</v>
      </c>
      <c r="AH259" s="117">
        <f t="shared" si="39"/>
        <v>9.5699999999999993E-2</v>
      </c>
      <c r="AI259" s="248" t="s">
        <v>1383</v>
      </c>
      <c r="AJ259" s="232">
        <v>256</v>
      </c>
    </row>
    <row r="260" spans="2:36" ht="15.75" thickBot="1" x14ac:dyDescent="0.3">
      <c r="B260" s="184" t="s">
        <v>1498</v>
      </c>
      <c r="C260" s="38" t="s">
        <v>1332</v>
      </c>
      <c r="D260" s="38" t="s">
        <v>344</v>
      </c>
      <c r="E260" s="13">
        <v>6</v>
      </c>
      <c r="F260" s="38" t="s">
        <v>345</v>
      </c>
      <c r="G260" s="38" t="s">
        <v>340</v>
      </c>
      <c r="H260" s="38" t="s">
        <v>952</v>
      </c>
      <c r="I260" s="38">
        <v>540269</v>
      </c>
      <c r="J260" s="38">
        <v>5467636</v>
      </c>
      <c r="K260" s="38" t="s">
        <v>278</v>
      </c>
      <c r="L260" s="72">
        <v>0.64864578642977511</v>
      </c>
      <c r="M260" s="81">
        <v>569</v>
      </c>
      <c r="N260" s="141">
        <v>877.21220410887861</v>
      </c>
      <c r="O260" s="105">
        <v>236</v>
      </c>
      <c r="P260" s="63">
        <v>2.41</v>
      </c>
      <c r="Q260" s="26">
        <v>11.864406779661017</v>
      </c>
      <c r="R260" s="139">
        <f t="shared" si="40"/>
        <v>0.25440000000000002</v>
      </c>
      <c r="S260" s="26">
        <v>3.9</v>
      </c>
      <c r="T260" s="139">
        <f t="shared" si="41"/>
        <v>7.0000000000000001E-3</v>
      </c>
      <c r="U260" s="26">
        <v>32.337434094903337</v>
      </c>
      <c r="V260" s="139">
        <f t="shared" si="42"/>
        <v>0.1943</v>
      </c>
      <c r="W260" s="26">
        <v>15.465729349736378</v>
      </c>
      <c r="X260" s="139">
        <f t="shared" si="43"/>
        <v>0.25790000000000002</v>
      </c>
      <c r="Y260" s="26">
        <v>7.9120879120879115</v>
      </c>
      <c r="Z260" s="139">
        <f t="shared" si="44"/>
        <v>0.23319999999999999</v>
      </c>
      <c r="AA260" s="26">
        <v>-10.6239460370995</v>
      </c>
      <c r="AB260" s="139">
        <f t="shared" si="45"/>
        <v>0.59370000000000001</v>
      </c>
      <c r="AC260" s="43">
        <v>155400</v>
      </c>
      <c r="AD260" s="139">
        <f t="shared" si="46"/>
        <v>0.12019999999999997</v>
      </c>
      <c r="AE260" s="26">
        <v>2.734375</v>
      </c>
      <c r="AF260" s="139">
        <f t="shared" si="47"/>
        <v>0.2296</v>
      </c>
      <c r="AG260" s="139">
        <f t="shared" si="48"/>
        <v>1.8902999999999999</v>
      </c>
      <c r="AH260" s="117">
        <f t="shared" ref="AH260:AH286" si="49">_xlfn.PERCENTRANK.INC(AG$4:AG$286,AG260,4)</f>
        <v>9.2100000000000001E-2</v>
      </c>
      <c r="AI260" s="248" t="s">
        <v>1383</v>
      </c>
      <c r="AJ260" s="232">
        <v>257</v>
      </c>
    </row>
    <row r="261" spans="2:36" ht="15.75" thickBot="1" x14ac:dyDescent="0.3">
      <c r="B261" s="184" t="s">
        <v>1608</v>
      </c>
      <c r="C261" s="38" t="s">
        <v>1332</v>
      </c>
      <c r="D261" s="38" t="s">
        <v>865</v>
      </c>
      <c r="E261" s="13">
        <v>5</v>
      </c>
      <c r="F261" s="38" t="s">
        <v>866</v>
      </c>
      <c r="G261" s="38" t="s">
        <v>340</v>
      </c>
      <c r="H261" s="38" t="s">
        <v>1118</v>
      </c>
      <c r="I261" s="38">
        <v>540216</v>
      </c>
      <c r="J261" s="38">
        <v>5487556</v>
      </c>
      <c r="K261" s="38" t="s">
        <v>331</v>
      </c>
      <c r="L261" s="72">
        <v>1.6469663070901626</v>
      </c>
      <c r="M261" s="81">
        <v>2994</v>
      </c>
      <c r="N261" s="141">
        <v>1817.88782630882</v>
      </c>
      <c r="O261" s="105">
        <v>1332</v>
      </c>
      <c r="P261" s="63">
        <v>2.25</v>
      </c>
      <c r="Q261" s="26">
        <v>12.837837837837837</v>
      </c>
      <c r="R261" s="139">
        <f t="shared" si="40"/>
        <v>0.29680000000000001</v>
      </c>
      <c r="S261" s="26">
        <v>19.2</v>
      </c>
      <c r="T261" s="139">
        <f t="shared" si="41"/>
        <v>0.29070000000000001</v>
      </c>
      <c r="U261" s="26">
        <v>41.449565798263194</v>
      </c>
      <c r="V261" s="139">
        <f t="shared" si="42"/>
        <v>0.76319999999999999</v>
      </c>
      <c r="W261" s="26">
        <v>12.157648630594522</v>
      </c>
      <c r="X261" s="139">
        <f t="shared" si="43"/>
        <v>9.5399999999999999E-2</v>
      </c>
      <c r="Y261" s="26">
        <v>3.0959752321981426</v>
      </c>
      <c r="Z261" s="139">
        <f t="shared" si="44"/>
        <v>5.2999999999999999E-2</v>
      </c>
      <c r="AA261" s="26">
        <v>3.0605226960110001</v>
      </c>
      <c r="AB261" s="139">
        <f t="shared" si="45"/>
        <v>0.11670000000000003</v>
      </c>
      <c r="AC261" s="43">
        <v>141300</v>
      </c>
      <c r="AD261" s="139">
        <f t="shared" si="46"/>
        <v>0.16610000000000003</v>
      </c>
      <c r="AE261" s="26">
        <v>0.85775553967119367</v>
      </c>
      <c r="AF261" s="139">
        <f t="shared" si="47"/>
        <v>0.106</v>
      </c>
      <c r="AG261" s="139">
        <f t="shared" si="48"/>
        <v>1.8878999999999999</v>
      </c>
      <c r="AH261" s="117">
        <f t="shared" si="49"/>
        <v>8.8599999999999998E-2</v>
      </c>
      <c r="AI261" s="248" t="s">
        <v>1383</v>
      </c>
      <c r="AJ261" s="232">
        <v>258</v>
      </c>
    </row>
    <row r="262" spans="2:36" ht="15.75" thickBot="1" x14ac:dyDescent="0.3">
      <c r="B262" s="184" t="s">
        <v>1573</v>
      </c>
      <c r="C262" s="38" t="s">
        <v>1332</v>
      </c>
      <c r="D262" s="38" t="s">
        <v>430</v>
      </c>
      <c r="E262" s="13">
        <v>10</v>
      </c>
      <c r="F262" s="38" t="s">
        <v>431</v>
      </c>
      <c r="G262" s="38" t="s">
        <v>340</v>
      </c>
      <c r="H262" s="38" t="s">
        <v>650</v>
      </c>
      <c r="I262" s="38">
        <v>540109</v>
      </c>
      <c r="J262" s="38">
        <v>5431492</v>
      </c>
      <c r="K262" s="38" t="s">
        <v>187</v>
      </c>
      <c r="L262" s="72">
        <v>1.1593245798632692</v>
      </c>
      <c r="M262" s="81">
        <v>1674</v>
      </c>
      <c r="N262" s="141">
        <v>1443.9441974027943</v>
      </c>
      <c r="O262" s="105">
        <v>671</v>
      </c>
      <c r="P262" s="63">
        <v>2.4900000000000002</v>
      </c>
      <c r="Q262" s="26">
        <v>8.49478390461997</v>
      </c>
      <c r="R262" s="139">
        <f t="shared" si="40"/>
        <v>0.13070000000000001</v>
      </c>
      <c r="S262" s="26">
        <v>22.8</v>
      </c>
      <c r="T262" s="139">
        <f t="shared" si="41"/>
        <v>0.45390000000000003</v>
      </c>
      <c r="U262" s="26">
        <v>41.099163679808839</v>
      </c>
      <c r="V262" s="139">
        <f t="shared" si="42"/>
        <v>0.73850000000000005</v>
      </c>
      <c r="W262" s="26">
        <v>14.396654719235363</v>
      </c>
      <c r="X262" s="139">
        <f t="shared" si="43"/>
        <v>0.17660000000000001</v>
      </c>
      <c r="Y262" s="26">
        <v>2.616516762060507</v>
      </c>
      <c r="Z262" s="139">
        <f t="shared" si="44"/>
        <v>4.24E-2</v>
      </c>
      <c r="AA262" s="26">
        <v>-1.9659239842726099</v>
      </c>
      <c r="AB262" s="139">
        <f t="shared" si="45"/>
        <v>0.24029999999999996</v>
      </c>
      <c r="AC262" s="43">
        <v>180100</v>
      </c>
      <c r="AD262" s="139">
        <f t="shared" si="46"/>
        <v>6.0100000000000042E-2</v>
      </c>
      <c r="AE262" s="26">
        <v>0</v>
      </c>
      <c r="AF262" s="139">
        <f t="shared" si="47"/>
        <v>0</v>
      </c>
      <c r="AG262" s="139">
        <f t="shared" si="48"/>
        <v>1.8425</v>
      </c>
      <c r="AH262" s="117">
        <f t="shared" si="49"/>
        <v>8.5099999999999995E-2</v>
      </c>
      <c r="AI262" s="248" t="s">
        <v>1383</v>
      </c>
      <c r="AJ262" s="232">
        <v>259</v>
      </c>
    </row>
    <row r="263" spans="2:36" ht="15.75" thickBot="1" x14ac:dyDescent="0.3">
      <c r="B263" s="185" t="s">
        <v>1656</v>
      </c>
      <c r="C263" s="37" t="s">
        <v>1331</v>
      </c>
      <c r="D263" s="37" t="s">
        <v>438</v>
      </c>
      <c r="E263" s="12">
        <v>10</v>
      </c>
      <c r="F263" s="37" t="s">
        <v>439</v>
      </c>
      <c r="G263" s="37" t="s">
        <v>340</v>
      </c>
      <c r="H263" s="37" t="s">
        <v>1220</v>
      </c>
      <c r="I263" s="37">
        <v>540149</v>
      </c>
      <c r="J263" s="37" t="s">
        <v>1302</v>
      </c>
      <c r="K263" s="37" t="s">
        <v>1302</v>
      </c>
      <c r="L263" s="71">
        <v>87.024228302446801</v>
      </c>
      <c r="M263" s="80">
        <v>9501</v>
      </c>
      <c r="N263" s="140">
        <v>109.1764924014025</v>
      </c>
      <c r="O263" s="104">
        <v>3793</v>
      </c>
      <c r="P263" s="62">
        <v>2.4822040601107305</v>
      </c>
      <c r="Q263" s="32">
        <v>5.2855056073396689</v>
      </c>
      <c r="R263" s="129">
        <f t="shared" si="40"/>
        <v>4.5900000000000003E-2</v>
      </c>
      <c r="S263" s="32">
        <v>13.812550071007253</v>
      </c>
      <c r="T263" s="129">
        <f t="shared" si="41"/>
        <v>0.13819999999999999</v>
      </c>
      <c r="U263" s="32">
        <v>34.113918363844505</v>
      </c>
      <c r="V263" s="129">
        <f t="shared" si="42"/>
        <v>0.26850000000000002</v>
      </c>
      <c r="W263" s="32">
        <v>14.81332325382361</v>
      </c>
      <c r="X263" s="129">
        <f t="shared" si="43"/>
        <v>0.21199999999999999</v>
      </c>
      <c r="Y263" s="32">
        <v>6.9183722354980919</v>
      </c>
      <c r="Z263" s="129">
        <f t="shared" si="44"/>
        <v>0.1908</v>
      </c>
      <c r="AA263" s="32">
        <v>-2.6865388266565402</v>
      </c>
      <c r="AB263" s="129">
        <f t="shared" si="45"/>
        <v>0.26149999999999995</v>
      </c>
      <c r="AC263" s="42">
        <v>135300</v>
      </c>
      <c r="AD263" s="129">
        <f t="shared" si="46"/>
        <v>0.19789999999999996</v>
      </c>
      <c r="AE263" s="32">
        <v>9.2468134414831979</v>
      </c>
      <c r="AF263" s="129">
        <f t="shared" si="47"/>
        <v>0.52649999999999997</v>
      </c>
      <c r="AG263" s="139">
        <f t="shared" si="48"/>
        <v>1.8412999999999999</v>
      </c>
      <c r="AH263" s="117">
        <f t="shared" si="49"/>
        <v>8.1500000000000003E-2</v>
      </c>
      <c r="AI263" s="248" t="s">
        <v>1383</v>
      </c>
      <c r="AJ263" s="232">
        <v>260</v>
      </c>
    </row>
    <row r="264" spans="2:36" ht="15.75" thickBot="1" x14ac:dyDescent="0.3">
      <c r="B264" s="184" t="s">
        <v>1485</v>
      </c>
      <c r="C264" s="38" t="s">
        <v>1332</v>
      </c>
      <c r="D264" s="38" t="s">
        <v>395</v>
      </c>
      <c r="E264" s="13">
        <v>9</v>
      </c>
      <c r="F264" s="38" t="s">
        <v>396</v>
      </c>
      <c r="G264" s="38" t="s">
        <v>340</v>
      </c>
      <c r="H264" s="38" t="s">
        <v>397</v>
      </c>
      <c r="I264" s="38">
        <v>540005</v>
      </c>
      <c r="J264" s="38">
        <v>5404876</v>
      </c>
      <c r="K264" s="38" t="s">
        <v>121</v>
      </c>
      <c r="L264" s="72">
        <v>0.33582132545982868</v>
      </c>
      <c r="M264" s="81">
        <v>868</v>
      </c>
      <c r="N264" s="141">
        <v>2584.7078020178656</v>
      </c>
      <c r="O264" s="105">
        <v>434</v>
      </c>
      <c r="P264" s="63">
        <v>2</v>
      </c>
      <c r="Q264" s="26">
        <v>5.2995391705069128</v>
      </c>
      <c r="R264" s="139">
        <f t="shared" si="40"/>
        <v>4.9399999999999999E-2</v>
      </c>
      <c r="S264" s="26">
        <v>16.5</v>
      </c>
      <c r="T264" s="139">
        <f t="shared" si="41"/>
        <v>0.21629999999999999</v>
      </c>
      <c r="U264" s="26">
        <v>44.930875576036868</v>
      </c>
      <c r="V264" s="139">
        <f t="shared" si="42"/>
        <v>0.85860000000000003</v>
      </c>
      <c r="W264" s="26">
        <v>12.557603686635947</v>
      </c>
      <c r="X264" s="139">
        <f t="shared" si="43"/>
        <v>0.1024</v>
      </c>
      <c r="Y264" s="26">
        <v>5.7823129251700678</v>
      </c>
      <c r="Z264" s="139">
        <f t="shared" si="44"/>
        <v>0.14480000000000001</v>
      </c>
      <c r="AA264" s="26">
        <v>20.673076923076898</v>
      </c>
      <c r="AB264" s="139">
        <f t="shared" si="45"/>
        <v>1.7700000000000049E-2</v>
      </c>
      <c r="AC264" s="43">
        <v>157600</v>
      </c>
      <c r="AD264" s="139">
        <f t="shared" si="46"/>
        <v>0.10609999999999997</v>
      </c>
      <c r="AE264" s="26">
        <v>4.39121756487026</v>
      </c>
      <c r="AF264" s="139">
        <f t="shared" si="47"/>
        <v>0.32150000000000001</v>
      </c>
      <c r="AG264" s="139">
        <f t="shared" si="48"/>
        <v>1.8168000000000002</v>
      </c>
      <c r="AH264" s="117">
        <f t="shared" si="49"/>
        <v>7.8E-2</v>
      </c>
      <c r="AI264" s="248" t="s">
        <v>1383</v>
      </c>
      <c r="AJ264" s="232">
        <v>261</v>
      </c>
    </row>
    <row r="265" spans="2:36" ht="15.75" thickBot="1" x14ac:dyDescent="0.3">
      <c r="B265" s="209" t="s">
        <v>1494</v>
      </c>
      <c r="C265" s="58" t="s">
        <v>1332</v>
      </c>
      <c r="D265" s="58" t="s">
        <v>344</v>
      </c>
      <c r="E265" s="59">
        <v>6</v>
      </c>
      <c r="F265" s="58" t="s">
        <v>345</v>
      </c>
      <c r="G265" s="58" t="s">
        <v>340</v>
      </c>
      <c r="H265" s="58" t="s">
        <v>467</v>
      </c>
      <c r="I265" s="58">
        <v>540284</v>
      </c>
      <c r="J265" s="58">
        <v>5409844</v>
      </c>
      <c r="K265" s="58" t="s">
        <v>137</v>
      </c>
      <c r="L265" s="77">
        <v>0.38521879721306118</v>
      </c>
      <c r="M265" s="86">
        <v>190</v>
      </c>
      <c r="N265" s="144">
        <v>493.22619086760881</v>
      </c>
      <c r="O265" s="108">
        <v>82</v>
      </c>
      <c r="P265" s="68">
        <v>2.3199999999999998</v>
      </c>
      <c r="Q265" s="60">
        <v>4.8780487804878048</v>
      </c>
      <c r="R265" s="137">
        <f t="shared" si="40"/>
        <v>3.1800000000000002E-2</v>
      </c>
      <c r="S265" s="60">
        <v>14.3</v>
      </c>
      <c r="T265" s="137">
        <f t="shared" si="41"/>
        <v>0.15240000000000001</v>
      </c>
      <c r="U265" s="60">
        <v>44.736842105263158</v>
      </c>
      <c r="V265" s="137">
        <f t="shared" si="42"/>
        <v>0.85150000000000003</v>
      </c>
      <c r="W265" s="60">
        <v>11.052631578947368</v>
      </c>
      <c r="X265" s="137">
        <f t="shared" si="43"/>
        <v>7.0599999999999996E-2</v>
      </c>
      <c r="Y265" s="60">
        <v>3.5211267605633805</v>
      </c>
      <c r="Z265" s="137">
        <f t="shared" si="44"/>
        <v>5.6500000000000002E-2</v>
      </c>
      <c r="AA265" s="60">
        <v>27.722772277227701</v>
      </c>
      <c r="AB265" s="137">
        <f t="shared" si="45"/>
        <v>7.0999999999999952E-3</v>
      </c>
      <c r="AC265" s="61">
        <v>139500</v>
      </c>
      <c r="AD265" s="137">
        <f t="shared" si="46"/>
        <v>0.16969999999999996</v>
      </c>
      <c r="AE265" s="60">
        <v>6.0975609756097562</v>
      </c>
      <c r="AF265" s="137">
        <f t="shared" si="47"/>
        <v>0.38159999999999999</v>
      </c>
      <c r="AG265" s="139">
        <f t="shared" si="48"/>
        <v>1.7212000000000001</v>
      </c>
      <c r="AH265" s="117">
        <f t="shared" si="49"/>
        <v>7.4399999999999994E-2</v>
      </c>
      <c r="AI265" s="248" t="s">
        <v>1383</v>
      </c>
      <c r="AJ265" s="232">
        <v>262</v>
      </c>
    </row>
    <row r="266" spans="2:36" ht="15.75" thickBot="1" x14ac:dyDescent="0.3">
      <c r="B266" s="186" t="s">
        <v>1469</v>
      </c>
      <c r="C266" s="48" t="s">
        <v>1332</v>
      </c>
      <c r="D266" s="48" t="s">
        <v>370</v>
      </c>
      <c r="E266" s="49">
        <v>1</v>
      </c>
      <c r="F266" s="48" t="s">
        <v>371</v>
      </c>
      <c r="G266" s="48" t="s">
        <v>340</v>
      </c>
      <c r="H266" s="48" t="s">
        <v>372</v>
      </c>
      <c r="I266" s="48">
        <v>540172</v>
      </c>
      <c r="J266" s="48">
        <v>5403292</v>
      </c>
      <c r="K266" s="48" t="s">
        <v>116</v>
      </c>
      <c r="L266" s="75">
        <v>0.39360729902565544</v>
      </c>
      <c r="M266" s="84">
        <v>1142</v>
      </c>
      <c r="N266" s="143">
        <v>2901.3689604510209</v>
      </c>
      <c r="O266" s="107">
        <v>266</v>
      </c>
      <c r="P266" s="66">
        <v>3.25</v>
      </c>
      <c r="Q266" s="50">
        <v>12.406015037593985</v>
      </c>
      <c r="R266" s="136">
        <f t="shared" si="40"/>
        <v>0.27560000000000001</v>
      </c>
      <c r="S266" s="50">
        <v>17.7</v>
      </c>
      <c r="T266" s="136">
        <f t="shared" si="41"/>
        <v>0.2482</v>
      </c>
      <c r="U266" s="50">
        <v>27.145359019264447</v>
      </c>
      <c r="V266" s="136">
        <f t="shared" si="42"/>
        <v>9.1800000000000007E-2</v>
      </c>
      <c r="W266" s="50">
        <v>14.535901926444833</v>
      </c>
      <c r="X266" s="136">
        <f t="shared" si="43"/>
        <v>0.18720000000000001</v>
      </c>
      <c r="Y266" s="50">
        <v>2.5830258302583027</v>
      </c>
      <c r="Z266" s="136">
        <f t="shared" si="44"/>
        <v>3.8800000000000001E-2</v>
      </c>
      <c r="AA266" s="50">
        <v>-8.2061068702290108</v>
      </c>
      <c r="AB266" s="136">
        <f t="shared" si="45"/>
        <v>0.52300000000000002</v>
      </c>
      <c r="AC266" s="51">
        <v>131000</v>
      </c>
      <c r="AD266" s="136">
        <f t="shared" si="46"/>
        <v>0.21909999999999996</v>
      </c>
      <c r="AE266" s="50">
        <v>0.80645161290322576</v>
      </c>
      <c r="AF266" s="136">
        <f t="shared" si="47"/>
        <v>0.1024</v>
      </c>
      <c r="AG266" s="139">
        <f t="shared" si="48"/>
        <v>1.6861000000000002</v>
      </c>
      <c r="AH266" s="117">
        <f t="shared" si="49"/>
        <v>7.0900000000000005E-2</v>
      </c>
      <c r="AI266" s="248" t="s">
        <v>1383</v>
      </c>
      <c r="AJ266" s="232">
        <v>263</v>
      </c>
    </row>
    <row r="267" spans="2:36" ht="15.75" thickBot="1" x14ac:dyDescent="0.3">
      <c r="B267" s="185" t="s">
        <v>1623</v>
      </c>
      <c r="C267" s="37" t="s">
        <v>1331</v>
      </c>
      <c r="D267" s="37" t="s">
        <v>696</v>
      </c>
      <c r="E267" s="12">
        <v>9</v>
      </c>
      <c r="F267" s="37" t="s">
        <v>697</v>
      </c>
      <c r="G267" s="37" t="s">
        <v>340</v>
      </c>
      <c r="H267" s="37" t="s">
        <v>1283</v>
      </c>
      <c r="I267" s="37">
        <v>540282</v>
      </c>
      <c r="J267" s="37" t="s">
        <v>1302</v>
      </c>
      <c r="K267" s="37" t="s">
        <v>1302</v>
      </c>
      <c r="L267" s="71">
        <v>314.97390559739125</v>
      </c>
      <c r="M267" s="80">
        <v>101650</v>
      </c>
      <c r="N267" s="140">
        <v>322.72514704736199</v>
      </c>
      <c r="O267" s="104">
        <v>39255</v>
      </c>
      <c r="P267" s="62">
        <v>2.5780664883454336</v>
      </c>
      <c r="Q267" s="32">
        <v>8.4855432428989932</v>
      </c>
      <c r="R267" s="129">
        <f t="shared" si="40"/>
        <v>0.12720000000000001</v>
      </c>
      <c r="S267" s="32">
        <v>13.305740783321838</v>
      </c>
      <c r="T267" s="129">
        <f t="shared" si="41"/>
        <v>0.1205</v>
      </c>
      <c r="U267" s="32">
        <v>33.992129857353667</v>
      </c>
      <c r="V267" s="129">
        <f t="shared" si="42"/>
        <v>0.26500000000000001</v>
      </c>
      <c r="W267" s="32">
        <v>13.793137594692281</v>
      </c>
      <c r="X267" s="129">
        <f t="shared" si="43"/>
        <v>0.159</v>
      </c>
      <c r="Y267" s="32">
        <v>9.095941745092194</v>
      </c>
      <c r="Z267" s="129">
        <f t="shared" si="44"/>
        <v>0.30030000000000001</v>
      </c>
      <c r="AA267" s="32">
        <v>18.903537125969699</v>
      </c>
      <c r="AB267" s="129">
        <f t="shared" si="45"/>
        <v>2.1299999999999986E-2</v>
      </c>
      <c r="AC267" s="42">
        <v>196700</v>
      </c>
      <c r="AD267" s="129">
        <f t="shared" si="46"/>
        <v>4.6000000000000041E-2</v>
      </c>
      <c r="AE267" s="32">
        <v>13.173895419537901</v>
      </c>
      <c r="AF267" s="129">
        <f t="shared" si="47"/>
        <v>0.63600000000000001</v>
      </c>
      <c r="AG267" s="139">
        <f t="shared" si="48"/>
        <v>1.6753</v>
      </c>
      <c r="AH267" s="117">
        <f t="shared" si="49"/>
        <v>6.7299999999999999E-2</v>
      </c>
      <c r="AI267" s="248" t="s">
        <v>1383</v>
      </c>
      <c r="AJ267" s="232">
        <v>264</v>
      </c>
    </row>
    <row r="268" spans="2:36" ht="15.75" thickBot="1" x14ac:dyDescent="0.3">
      <c r="B268" s="184" t="s">
        <v>1543</v>
      </c>
      <c r="C268" s="38" t="s">
        <v>1332</v>
      </c>
      <c r="D268" s="38" t="s">
        <v>410</v>
      </c>
      <c r="E268" s="13">
        <v>11</v>
      </c>
      <c r="F268" s="38" t="s">
        <v>411</v>
      </c>
      <c r="G268" s="38" t="s">
        <v>340</v>
      </c>
      <c r="H268" s="38" t="s">
        <v>619</v>
      </c>
      <c r="I268" s="38">
        <v>540013</v>
      </c>
      <c r="J268" s="38">
        <v>5428204</v>
      </c>
      <c r="K268" s="38" t="s">
        <v>178</v>
      </c>
      <c r="L268" s="72">
        <v>2.0887728018185237</v>
      </c>
      <c r="M268" s="81">
        <v>2842</v>
      </c>
      <c r="N268" s="141">
        <v>1360.6075287487959</v>
      </c>
      <c r="O268" s="105">
        <v>1394</v>
      </c>
      <c r="P268" s="63">
        <v>2.04</v>
      </c>
      <c r="Q268" s="26">
        <v>4.9497847919655671</v>
      </c>
      <c r="R268" s="139">
        <f t="shared" si="40"/>
        <v>3.5299999999999998E-2</v>
      </c>
      <c r="S268" s="26">
        <v>21.5</v>
      </c>
      <c r="T268" s="139">
        <f t="shared" si="41"/>
        <v>0.38290000000000002</v>
      </c>
      <c r="U268" s="26">
        <v>32.547501759324419</v>
      </c>
      <c r="V268" s="139">
        <f t="shared" si="42"/>
        <v>0.2049</v>
      </c>
      <c r="W268" s="26">
        <v>12.596762843068262</v>
      </c>
      <c r="X268" s="139">
        <f t="shared" si="43"/>
        <v>0.106</v>
      </c>
      <c r="Y268" s="26">
        <v>5.7581573896353166</v>
      </c>
      <c r="Z268" s="139">
        <f t="shared" si="44"/>
        <v>0.14130000000000001</v>
      </c>
      <c r="AA268" s="26">
        <v>-4.6215673141326201</v>
      </c>
      <c r="AB268" s="139">
        <f t="shared" si="45"/>
        <v>0.34630000000000005</v>
      </c>
      <c r="AC268" s="43">
        <v>103400</v>
      </c>
      <c r="AD268" s="139">
        <f t="shared" si="46"/>
        <v>0.44530000000000003</v>
      </c>
      <c r="AE268" s="26">
        <v>0</v>
      </c>
      <c r="AF268" s="139">
        <f t="shared" si="47"/>
        <v>0</v>
      </c>
      <c r="AG268" s="139">
        <f t="shared" si="48"/>
        <v>1.6620000000000004</v>
      </c>
      <c r="AH268" s="117">
        <f t="shared" si="49"/>
        <v>6.3799999999999996E-2</v>
      </c>
      <c r="AI268" s="248" t="s">
        <v>1383</v>
      </c>
      <c r="AJ268" s="232">
        <v>265</v>
      </c>
    </row>
    <row r="269" spans="2:36" ht="15.75" thickBot="1" x14ac:dyDescent="0.3">
      <c r="B269" s="184" t="s">
        <v>1586</v>
      </c>
      <c r="C269" s="38" t="s">
        <v>1332</v>
      </c>
      <c r="D269" s="38" t="s">
        <v>448</v>
      </c>
      <c r="E269" s="13">
        <v>6</v>
      </c>
      <c r="F269" s="38" t="s">
        <v>449</v>
      </c>
      <c r="G269" s="38" t="s">
        <v>340</v>
      </c>
      <c r="H269" s="38" t="s">
        <v>832</v>
      </c>
      <c r="I269" s="38">
        <v>540141</v>
      </c>
      <c r="J269" s="38">
        <v>5455756</v>
      </c>
      <c r="K269" s="38" t="s">
        <v>241</v>
      </c>
      <c r="L269" s="72">
        <v>10.424634799122986</v>
      </c>
      <c r="M269" s="81">
        <v>29316</v>
      </c>
      <c r="N269" s="141">
        <v>2812.1848453114467</v>
      </c>
      <c r="O269" s="105">
        <v>11637</v>
      </c>
      <c r="P269" s="63">
        <v>2.12</v>
      </c>
      <c r="Q269" s="26">
        <v>32.611497808713587</v>
      </c>
      <c r="R269" s="139">
        <f t="shared" si="40"/>
        <v>0.90449999999999997</v>
      </c>
      <c r="S269" s="26">
        <v>14.5</v>
      </c>
      <c r="T269" s="139">
        <f t="shared" si="41"/>
        <v>0.1595</v>
      </c>
      <c r="U269" s="26">
        <v>18.791786055396368</v>
      </c>
      <c r="V269" s="139">
        <f t="shared" si="42"/>
        <v>1.7600000000000001E-2</v>
      </c>
      <c r="W269" s="26">
        <v>8.9857255331530475</v>
      </c>
      <c r="X269" s="139">
        <f t="shared" si="43"/>
        <v>4.5900000000000003E-2</v>
      </c>
      <c r="Y269" s="26">
        <v>7.3276768810041375</v>
      </c>
      <c r="Z269" s="139">
        <f t="shared" si="44"/>
        <v>0.2084</v>
      </c>
      <c r="AA269" s="26">
        <v>2.3162508428860402</v>
      </c>
      <c r="AB269" s="139">
        <f t="shared" si="45"/>
        <v>0.12729999999999997</v>
      </c>
      <c r="AC269" s="43">
        <v>215200</v>
      </c>
      <c r="AD269" s="139">
        <f t="shared" si="46"/>
        <v>3.5399999999999987E-2</v>
      </c>
      <c r="AE269" s="26">
        <v>1.9437820651781197</v>
      </c>
      <c r="AF269" s="139">
        <f t="shared" si="47"/>
        <v>0.16250000000000001</v>
      </c>
      <c r="AG269" s="139">
        <f t="shared" si="48"/>
        <v>1.6610999999999998</v>
      </c>
      <c r="AH269" s="117">
        <f t="shared" si="49"/>
        <v>6.0199999999999997E-2</v>
      </c>
      <c r="AI269" s="248" t="s">
        <v>1383</v>
      </c>
      <c r="AJ269" s="232">
        <v>266</v>
      </c>
    </row>
    <row r="270" spans="2:36" ht="15.75" thickBot="1" x14ac:dyDescent="0.3">
      <c r="B270" s="184" t="s">
        <v>1587</v>
      </c>
      <c r="C270" s="38" t="s">
        <v>1332</v>
      </c>
      <c r="D270" s="38" t="s">
        <v>448</v>
      </c>
      <c r="E270" s="13">
        <v>6</v>
      </c>
      <c r="F270" s="38" t="s">
        <v>449</v>
      </c>
      <c r="G270" s="38" t="s">
        <v>340</v>
      </c>
      <c r="H270" s="38" t="s">
        <v>1095</v>
      </c>
      <c r="I270" s="38">
        <v>540274</v>
      </c>
      <c r="J270" s="38">
        <v>5485996</v>
      </c>
      <c r="K270" s="38" t="s">
        <v>324</v>
      </c>
      <c r="L270" s="72">
        <v>1.5031704864470428</v>
      </c>
      <c r="M270" s="81">
        <v>4085</v>
      </c>
      <c r="N270" s="141">
        <v>2717.5892800127272</v>
      </c>
      <c r="O270" s="105">
        <v>2112</v>
      </c>
      <c r="P270" s="63">
        <v>1.93</v>
      </c>
      <c r="Q270" s="26">
        <v>8.0965909090909083</v>
      </c>
      <c r="R270" s="139">
        <f t="shared" si="40"/>
        <v>0.113</v>
      </c>
      <c r="S270" s="26">
        <v>11.2</v>
      </c>
      <c r="T270" s="139">
        <f t="shared" si="41"/>
        <v>7.4399999999999994E-2</v>
      </c>
      <c r="U270" s="26">
        <v>18.922888616891065</v>
      </c>
      <c r="V270" s="139">
        <f t="shared" si="42"/>
        <v>2.12E-2</v>
      </c>
      <c r="W270" s="26">
        <v>29.39297124600639</v>
      </c>
      <c r="X270" s="139">
        <f t="shared" si="43"/>
        <v>0.81620000000000004</v>
      </c>
      <c r="Y270" s="26">
        <v>6.8934376881396755</v>
      </c>
      <c r="Z270" s="139">
        <f t="shared" si="44"/>
        <v>0.18720000000000001</v>
      </c>
      <c r="AA270" s="26">
        <v>-0.70298769771529002</v>
      </c>
      <c r="AB270" s="139">
        <f t="shared" si="45"/>
        <v>0.19440000000000002</v>
      </c>
      <c r="AC270" s="43">
        <v>153400</v>
      </c>
      <c r="AD270" s="139">
        <f t="shared" si="46"/>
        <v>0.12370000000000003</v>
      </c>
      <c r="AE270" s="26">
        <v>1.056499770326137</v>
      </c>
      <c r="AF270" s="139">
        <f t="shared" si="47"/>
        <v>0.1236</v>
      </c>
      <c r="AG270" s="139">
        <f t="shared" si="48"/>
        <v>1.6537000000000002</v>
      </c>
      <c r="AH270" s="117">
        <f t="shared" si="49"/>
        <v>5.67E-2</v>
      </c>
      <c r="AI270" s="248" t="s">
        <v>1383</v>
      </c>
      <c r="AJ270" s="232">
        <v>267</v>
      </c>
    </row>
    <row r="271" spans="2:36" ht="15.75" thickBot="1" x14ac:dyDescent="0.3">
      <c r="B271" s="184" t="s">
        <v>1618</v>
      </c>
      <c r="C271" s="38" t="s">
        <v>1332</v>
      </c>
      <c r="D271" s="38" t="s">
        <v>385</v>
      </c>
      <c r="E271" s="13">
        <v>2</v>
      </c>
      <c r="F271" s="38" t="s">
        <v>386</v>
      </c>
      <c r="G271" s="38" t="s">
        <v>340</v>
      </c>
      <c r="H271" s="38" t="s">
        <v>387</v>
      </c>
      <c r="I271" s="38">
        <v>540017</v>
      </c>
      <c r="J271" s="38">
        <v>5404276</v>
      </c>
      <c r="K271" s="38" t="s">
        <v>119</v>
      </c>
      <c r="L271" s="72">
        <v>4.1844626244946816</v>
      </c>
      <c r="M271" s="81">
        <v>4280</v>
      </c>
      <c r="N271" s="141">
        <v>1022.83145628929</v>
      </c>
      <c r="O271" s="105">
        <v>1581</v>
      </c>
      <c r="P271" s="63">
        <v>2.21</v>
      </c>
      <c r="Q271" s="26">
        <v>7.9063883617963322</v>
      </c>
      <c r="R271" s="139">
        <f t="shared" si="40"/>
        <v>0.1024</v>
      </c>
      <c r="S271" s="26">
        <v>25.6</v>
      </c>
      <c r="T271" s="139">
        <f t="shared" si="41"/>
        <v>0.57440000000000002</v>
      </c>
      <c r="U271" s="26">
        <v>34.696261682242991</v>
      </c>
      <c r="V271" s="139">
        <f t="shared" si="42"/>
        <v>0.30030000000000001</v>
      </c>
      <c r="W271" s="26">
        <v>16.448650153075427</v>
      </c>
      <c r="X271" s="139">
        <f t="shared" si="43"/>
        <v>0.31090000000000001</v>
      </c>
      <c r="Y271" s="26">
        <v>8.6438607208307889</v>
      </c>
      <c r="Z271" s="139">
        <f t="shared" si="44"/>
        <v>0.26850000000000002</v>
      </c>
      <c r="AA271" s="26">
        <v>12.4117053481332</v>
      </c>
      <c r="AB271" s="139">
        <f t="shared" si="45"/>
        <v>4.6000000000000041E-2</v>
      </c>
      <c r="AC271" s="43">
        <v>194500</v>
      </c>
      <c r="AD271" s="139">
        <f t="shared" si="46"/>
        <v>4.9499999999999988E-2</v>
      </c>
      <c r="AE271" s="26">
        <v>0</v>
      </c>
      <c r="AF271" s="139">
        <f t="shared" si="47"/>
        <v>0</v>
      </c>
      <c r="AG271" s="139">
        <f t="shared" si="48"/>
        <v>1.6520000000000001</v>
      </c>
      <c r="AH271" s="117">
        <f t="shared" si="49"/>
        <v>5.3100000000000001E-2</v>
      </c>
      <c r="AI271" s="248" t="s">
        <v>1383</v>
      </c>
      <c r="AJ271" s="232">
        <v>268</v>
      </c>
    </row>
    <row r="272" spans="2:36" ht="15.75" thickBot="1" x14ac:dyDescent="0.3">
      <c r="B272" s="185" t="s">
        <v>1640</v>
      </c>
      <c r="C272" s="37" t="s">
        <v>1331</v>
      </c>
      <c r="D272" s="37" t="s">
        <v>456</v>
      </c>
      <c r="E272" s="12">
        <v>9</v>
      </c>
      <c r="F272" s="37" t="s">
        <v>457</v>
      </c>
      <c r="G272" s="37" t="s">
        <v>340</v>
      </c>
      <c r="H272" s="37" t="s">
        <v>1178</v>
      </c>
      <c r="I272" s="37">
        <v>540065</v>
      </c>
      <c r="J272" s="37" t="s">
        <v>1302</v>
      </c>
      <c r="K272" s="37" t="s">
        <v>1302</v>
      </c>
      <c r="L272" s="71">
        <v>196.43136917970148</v>
      </c>
      <c r="M272" s="80">
        <v>42654</v>
      </c>
      <c r="N272" s="140">
        <v>217.14454355291289</v>
      </c>
      <c r="O272" s="104">
        <v>15893</v>
      </c>
      <c r="P272" s="62">
        <v>2.6606052979299064</v>
      </c>
      <c r="Q272" s="32">
        <v>9.6080035235638341</v>
      </c>
      <c r="R272" s="129">
        <f t="shared" si="40"/>
        <v>0.16250000000000001</v>
      </c>
      <c r="S272" s="32">
        <v>16.178298703605044</v>
      </c>
      <c r="T272" s="129">
        <f t="shared" si="41"/>
        <v>0.2056</v>
      </c>
      <c r="U272" s="32">
        <v>34.641534205467252</v>
      </c>
      <c r="V272" s="129">
        <f t="shared" si="42"/>
        <v>0.28970000000000001</v>
      </c>
      <c r="W272" s="32">
        <v>13.605554248058366</v>
      </c>
      <c r="X272" s="129">
        <f t="shared" si="43"/>
        <v>0.12720000000000001</v>
      </c>
      <c r="Y272" s="32">
        <v>9.7847229090429568</v>
      </c>
      <c r="Z272" s="129">
        <f t="shared" si="44"/>
        <v>0.33210000000000001</v>
      </c>
      <c r="AA272" s="32">
        <v>5.3125153434477301</v>
      </c>
      <c r="AB272" s="129">
        <f t="shared" si="45"/>
        <v>8.8400000000000034E-2</v>
      </c>
      <c r="AC272" s="42">
        <v>276700</v>
      </c>
      <c r="AD272" s="129">
        <f t="shared" si="46"/>
        <v>1.0700000000000043E-2</v>
      </c>
      <c r="AE272" s="32">
        <v>6.9260175399145485</v>
      </c>
      <c r="AF272" s="129">
        <f t="shared" si="47"/>
        <v>0.4204</v>
      </c>
      <c r="AG272" s="139">
        <f t="shared" si="48"/>
        <v>1.6366000000000003</v>
      </c>
      <c r="AH272" s="117">
        <f t="shared" si="49"/>
        <v>4.9599999999999998E-2</v>
      </c>
      <c r="AI272" s="248" t="s">
        <v>1383</v>
      </c>
      <c r="AJ272" s="232">
        <v>269</v>
      </c>
    </row>
    <row r="273" spans="2:43" ht="15.75" thickBot="1" x14ac:dyDescent="0.3">
      <c r="B273" s="184" t="s">
        <v>1482</v>
      </c>
      <c r="C273" s="38" t="s">
        <v>1332</v>
      </c>
      <c r="D273" s="38" t="s">
        <v>448</v>
      </c>
      <c r="E273" s="13">
        <v>6</v>
      </c>
      <c r="F273" s="38" t="s">
        <v>449</v>
      </c>
      <c r="G273" s="38" t="s">
        <v>340</v>
      </c>
      <c r="H273" s="38" t="s">
        <v>1022</v>
      </c>
      <c r="I273" s="38">
        <v>540273</v>
      </c>
      <c r="J273" s="38">
        <v>5476516</v>
      </c>
      <c r="K273" s="38" t="s">
        <v>300</v>
      </c>
      <c r="L273" s="72">
        <v>0.58955604142178275</v>
      </c>
      <c r="M273" s="81">
        <v>2012</v>
      </c>
      <c r="N273" s="141">
        <v>3412.7374814917148</v>
      </c>
      <c r="O273" s="105">
        <v>970</v>
      </c>
      <c r="P273" s="63">
        <v>2.0699999999999998</v>
      </c>
      <c r="Q273" s="26">
        <v>14.226804123711339</v>
      </c>
      <c r="R273" s="139">
        <f t="shared" si="40"/>
        <v>0.3533</v>
      </c>
      <c r="S273" s="26">
        <v>16</v>
      </c>
      <c r="T273" s="139">
        <f t="shared" si="41"/>
        <v>0.19850000000000001</v>
      </c>
      <c r="U273" s="26">
        <v>25</v>
      </c>
      <c r="V273" s="139">
        <f t="shared" si="42"/>
        <v>6.3600000000000004E-2</v>
      </c>
      <c r="W273" s="26">
        <v>15.821195379206429</v>
      </c>
      <c r="X273" s="139">
        <f t="shared" si="43"/>
        <v>0.28970000000000001</v>
      </c>
      <c r="Y273" s="26">
        <v>4.4846050870147263</v>
      </c>
      <c r="Z273" s="139">
        <f t="shared" si="44"/>
        <v>7.7700000000000005E-2</v>
      </c>
      <c r="AA273" s="26">
        <v>-2.5205479452054802</v>
      </c>
      <c r="AB273" s="139">
        <f t="shared" si="45"/>
        <v>0.25800000000000001</v>
      </c>
      <c r="AC273" s="43">
        <v>217200</v>
      </c>
      <c r="AD273" s="139">
        <f t="shared" si="46"/>
        <v>3.1900000000000039E-2</v>
      </c>
      <c r="AE273" s="26">
        <v>4.9056603773584913</v>
      </c>
      <c r="AF273" s="139">
        <f t="shared" si="47"/>
        <v>0.3498</v>
      </c>
      <c r="AG273" s="139">
        <f t="shared" si="48"/>
        <v>1.6225000000000001</v>
      </c>
      <c r="AH273" s="117">
        <f t="shared" si="49"/>
        <v>4.5999999999999999E-2</v>
      </c>
      <c r="AI273" s="248" t="s">
        <v>1383</v>
      </c>
      <c r="AJ273" s="232">
        <v>270</v>
      </c>
    </row>
    <row r="274" spans="2:43" ht="15.75" thickBot="1" x14ac:dyDescent="0.3">
      <c r="B274" s="209" t="s">
        <v>1459</v>
      </c>
      <c r="C274" s="58" t="s">
        <v>1332</v>
      </c>
      <c r="D274" s="58" t="s">
        <v>390</v>
      </c>
      <c r="E274" s="59">
        <v>6</v>
      </c>
      <c r="F274" s="58" t="s">
        <v>391</v>
      </c>
      <c r="G274" s="58" t="s">
        <v>340</v>
      </c>
      <c r="H274" s="58" t="s">
        <v>1106</v>
      </c>
      <c r="I274" s="58">
        <v>545556</v>
      </c>
      <c r="J274" s="58">
        <v>5486620</v>
      </c>
      <c r="K274" s="58" t="s">
        <v>327</v>
      </c>
      <c r="L274" s="77">
        <v>1.052069572248042</v>
      </c>
      <c r="M274" s="86">
        <v>1006</v>
      </c>
      <c r="N274" s="144">
        <v>956.21052688597251</v>
      </c>
      <c r="O274" s="108">
        <v>410</v>
      </c>
      <c r="P274" s="68">
        <v>2.4500000000000002</v>
      </c>
      <c r="Q274" s="60">
        <v>8.0487804878048781</v>
      </c>
      <c r="R274" s="137">
        <f t="shared" si="40"/>
        <v>0.1095</v>
      </c>
      <c r="S274" s="60">
        <v>18.3</v>
      </c>
      <c r="T274" s="137">
        <f t="shared" si="41"/>
        <v>0.26590000000000003</v>
      </c>
      <c r="U274" s="60">
        <v>38.568588469184888</v>
      </c>
      <c r="V274" s="137">
        <f t="shared" si="42"/>
        <v>0.56889999999999996</v>
      </c>
      <c r="W274" s="60">
        <v>7.7922077922077921</v>
      </c>
      <c r="X274" s="137">
        <f t="shared" si="43"/>
        <v>2.8199999999999999E-2</v>
      </c>
      <c r="Y274" s="60">
        <v>6.0278207109737245</v>
      </c>
      <c r="Z274" s="137">
        <f t="shared" si="44"/>
        <v>0.159</v>
      </c>
      <c r="AA274" s="60">
        <v>8.0246913580246897</v>
      </c>
      <c r="AB274" s="137">
        <f t="shared" si="45"/>
        <v>6.7200000000000037E-2</v>
      </c>
      <c r="AC274" s="61">
        <v>210200</v>
      </c>
      <c r="AD274" s="137">
        <f t="shared" si="46"/>
        <v>4.2499999999999982E-2</v>
      </c>
      <c r="AE274" s="60">
        <v>5.8962264150943398</v>
      </c>
      <c r="AF274" s="137">
        <f t="shared" si="47"/>
        <v>0.371</v>
      </c>
      <c r="AG274" s="139">
        <f t="shared" si="48"/>
        <v>1.6122000000000001</v>
      </c>
      <c r="AH274" s="117">
        <f t="shared" si="49"/>
        <v>4.2500000000000003E-2</v>
      </c>
      <c r="AI274" s="248" t="s">
        <v>1383</v>
      </c>
      <c r="AJ274" s="232">
        <v>271</v>
      </c>
    </row>
    <row r="275" spans="2:43" ht="15.75" thickBot="1" x14ac:dyDescent="0.3">
      <c r="B275" s="187" t="s">
        <v>1404</v>
      </c>
      <c r="C275" s="53" t="s">
        <v>1332</v>
      </c>
      <c r="D275" s="53" t="s">
        <v>696</v>
      </c>
      <c r="E275" s="54">
        <v>9</v>
      </c>
      <c r="F275" s="53" t="s">
        <v>697</v>
      </c>
      <c r="G275" s="53" t="s">
        <v>340</v>
      </c>
      <c r="H275" s="53" t="s">
        <v>1353</v>
      </c>
      <c r="I275" s="53">
        <v>545550</v>
      </c>
      <c r="J275" s="53">
        <v>5436220</v>
      </c>
      <c r="K275" s="53" t="s">
        <v>1355</v>
      </c>
      <c r="L275" s="74">
        <v>0.13155676298334038</v>
      </c>
      <c r="M275" s="83">
        <v>308</v>
      </c>
      <c r="N275" s="142">
        <v>2341.1947285370911</v>
      </c>
      <c r="O275" s="106">
        <v>119</v>
      </c>
      <c r="P275" s="65">
        <v>2.59</v>
      </c>
      <c r="Q275" s="55">
        <v>6.7226890756302522</v>
      </c>
      <c r="R275" s="135">
        <f t="shared" si="40"/>
        <v>7.4200000000000002E-2</v>
      </c>
      <c r="S275" s="55">
        <v>24.1</v>
      </c>
      <c r="T275" s="135">
        <f t="shared" si="41"/>
        <v>0.50700000000000001</v>
      </c>
      <c r="U275" s="55">
        <v>23.051948051948052</v>
      </c>
      <c r="V275" s="135">
        <f t="shared" si="42"/>
        <v>4.5900000000000003E-2</v>
      </c>
      <c r="W275" s="55">
        <v>12.662337662337661</v>
      </c>
      <c r="X275" s="135">
        <f t="shared" si="43"/>
        <v>0.1095</v>
      </c>
      <c r="Y275" s="55">
        <v>10.31390134529148</v>
      </c>
      <c r="Z275" s="135">
        <f t="shared" si="44"/>
        <v>0.371</v>
      </c>
      <c r="AA275" s="55">
        <v>-5.6603773584905666</v>
      </c>
      <c r="AB275" s="135">
        <f t="shared" si="45"/>
        <v>0.40990000000000004</v>
      </c>
      <c r="AC275" s="56">
        <v>165600</v>
      </c>
      <c r="AD275" s="135">
        <f t="shared" si="46"/>
        <v>8.4899999999999975E-2</v>
      </c>
      <c r="AE275" s="55">
        <v>0</v>
      </c>
      <c r="AF275" s="135">
        <f t="shared" si="47"/>
        <v>0</v>
      </c>
      <c r="AG275" s="139">
        <f t="shared" si="48"/>
        <v>1.6024</v>
      </c>
      <c r="AH275" s="117">
        <f t="shared" si="49"/>
        <v>3.9E-2</v>
      </c>
      <c r="AI275" s="248" t="s">
        <v>1383</v>
      </c>
      <c r="AJ275" s="232">
        <v>272</v>
      </c>
    </row>
    <row r="276" spans="2:43" ht="15.75" thickBot="1" x14ac:dyDescent="0.3">
      <c r="B276" s="185" t="s">
        <v>1652</v>
      </c>
      <c r="C276" s="37" t="s">
        <v>1331</v>
      </c>
      <c r="D276" s="37" t="s">
        <v>448</v>
      </c>
      <c r="E276" s="12">
        <v>6</v>
      </c>
      <c r="F276" s="37" t="s">
        <v>449</v>
      </c>
      <c r="G276" s="37" t="s">
        <v>340</v>
      </c>
      <c r="H276" s="37" t="s">
        <v>1211</v>
      </c>
      <c r="I276" s="37">
        <v>540139</v>
      </c>
      <c r="J276" s="37" t="s">
        <v>1302</v>
      </c>
      <c r="K276" s="37" t="s">
        <v>1302</v>
      </c>
      <c r="L276" s="71">
        <v>351.54287024872093</v>
      </c>
      <c r="M276" s="80">
        <v>68658</v>
      </c>
      <c r="N276" s="140">
        <v>195.30477165252594</v>
      </c>
      <c r="O276" s="104">
        <v>28248</v>
      </c>
      <c r="P276" s="62">
        <v>2.3998867176437271</v>
      </c>
      <c r="Q276" s="32">
        <v>13.593882752761258</v>
      </c>
      <c r="R276" s="129">
        <f t="shared" si="40"/>
        <v>0.3286</v>
      </c>
      <c r="S276" s="32">
        <v>15.21507917749941</v>
      </c>
      <c r="T276" s="129">
        <f t="shared" si="41"/>
        <v>0.18079999999999999</v>
      </c>
      <c r="U276" s="32">
        <v>30.286346820472488</v>
      </c>
      <c r="V276" s="129">
        <f t="shared" si="42"/>
        <v>0.1484</v>
      </c>
      <c r="W276" s="32">
        <v>12.878205885829097</v>
      </c>
      <c r="X276" s="129">
        <f t="shared" si="43"/>
        <v>0.113</v>
      </c>
      <c r="Y276" s="32">
        <v>6.4205595427392668</v>
      </c>
      <c r="Z276" s="129">
        <f t="shared" si="44"/>
        <v>0.1696</v>
      </c>
      <c r="AA276" s="32">
        <v>14.219746022185401</v>
      </c>
      <c r="AB276" s="129">
        <f t="shared" si="45"/>
        <v>3.5399999999999987E-2</v>
      </c>
      <c r="AC276" s="42">
        <v>221600</v>
      </c>
      <c r="AD276" s="129">
        <f t="shared" si="46"/>
        <v>2.4800000000000044E-2</v>
      </c>
      <c r="AE276" s="32">
        <v>11.756437288352183</v>
      </c>
      <c r="AF276" s="129">
        <f t="shared" si="47"/>
        <v>0.59709999999999996</v>
      </c>
      <c r="AG276" s="139">
        <f t="shared" si="48"/>
        <v>1.5977000000000001</v>
      </c>
      <c r="AH276" s="117">
        <f t="shared" si="49"/>
        <v>3.5400000000000001E-2</v>
      </c>
      <c r="AI276" s="248" t="s">
        <v>1383</v>
      </c>
      <c r="AJ276" s="232">
        <v>273</v>
      </c>
    </row>
    <row r="277" spans="2:43" ht="15.75" thickBot="1" x14ac:dyDescent="0.3">
      <c r="B277" s="184" t="s">
        <v>1677</v>
      </c>
      <c r="C277" s="38" t="s">
        <v>1332</v>
      </c>
      <c r="D277" s="38" t="s">
        <v>456</v>
      </c>
      <c r="E277" s="13">
        <v>9</v>
      </c>
      <c r="F277" s="38" t="s">
        <v>457</v>
      </c>
      <c r="G277" s="38" t="s">
        <v>340</v>
      </c>
      <c r="H277" s="38" t="s">
        <v>944</v>
      </c>
      <c r="I277" s="38">
        <v>540068</v>
      </c>
      <c r="J277" s="38">
        <v>5466988</v>
      </c>
      <c r="K277" s="38" t="s">
        <v>276</v>
      </c>
      <c r="L277" s="72">
        <v>8.1002244999977293</v>
      </c>
      <c r="M277" s="81">
        <v>5404</v>
      </c>
      <c r="N277" s="141">
        <v>667.14200328663912</v>
      </c>
      <c r="O277" s="105">
        <v>1953</v>
      </c>
      <c r="P277" s="63">
        <v>2.77</v>
      </c>
      <c r="Q277" s="26">
        <v>13.773681515617001</v>
      </c>
      <c r="R277" s="139">
        <f t="shared" si="40"/>
        <v>0.33560000000000001</v>
      </c>
      <c r="S277" s="26">
        <v>8</v>
      </c>
      <c r="T277" s="139">
        <f t="shared" si="41"/>
        <v>4.2500000000000003E-2</v>
      </c>
      <c r="U277" s="26">
        <v>33.715766099185792</v>
      </c>
      <c r="V277" s="139">
        <f t="shared" si="42"/>
        <v>0.25080000000000002</v>
      </c>
      <c r="W277" s="26">
        <v>12.453737971872687</v>
      </c>
      <c r="X277" s="139">
        <f t="shared" si="43"/>
        <v>9.8900000000000002E-2</v>
      </c>
      <c r="Y277" s="26">
        <v>8.3005064715813166</v>
      </c>
      <c r="Z277" s="139">
        <f t="shared" si="44"/>
        <v>0.25440000000000002</v>
      </c>
      <c r="AA277" s="26">
        <v>22.364864864864899</v>
      </c>
      <c r="AB277" s="139">
        <f t="shared" si="45"/>
        <v>1.419999999999999E-2</v>
      </c>
      <c r="AC277" s="43">
        <v>192300</v>
      </c>
      <c r="AD277" s="139">
        <f t="shared" si="46"/>
        <v>5.3100000000000036E-2</v>
      </c>
      <c r="AE277" s="26">
        <v>9.3823668081093832</v>
      </c>
      <c r="AF277" s="139">
        <f t="shared" si="47"/>
        <v>0.53710000000000002</v>
      </c>
      <c r="AG277" s="139">
        <f t="shared" si="48"/>
        <v>1.5865999999999998</v>
      </c>
      <c r="AH277" s="117">
        <f t="shared" si="49"/>
        <v>3.1899999999999998E-2</v>
      </c>
      <c r="AI277" s="248" t="s">
        <v>1383</v>
      </c>
      <c r="AJ277" s="232">
        <v>274</v>
      </c>
    </row>
    <row r="278" spans="2:43" ht="15.75" thickBot="1" x14ac:dyDescent="0.3">
      <c r="B278" s="184" t="s">
        <v>1506</v>
      </c>
      <c r="C278" s="38" t="s">
        <v>1332</v>
      </c>
      <c r="D278" s="38" t="s">
        <v>380</v>
      </c>
      <c r="E278" s="13">
        <v>3</v>
      </c>
      <c r="F278" s="38" t="s">
        <v>381</v>
      </c>
      <c r="G278" s="38" t="s">
        <v>340</v>
      </c>
      <c r="H278" s="38" t="s">
        <v>1121</v>
      </c>
      <c r="I278" s="38">
        <v>540271</v>
      </c>
      <c r="J278" s="38">
        <v>5487988</v>
      </c>
      <c r="K278" s="38" t="s">
        <v>332</v>
      </c>
      <c r="L278" s="72">
        <v>2.4268054254303109</v>
      </c>
      <c r="M278" s="81">
        <v>3140</v>
      </c>
      <c r="N278" s="141">
        <v>1293.882058732924</v>
      </c>
      <c r="O278" s="105">
        <v>1036</v>
      </c>
      <c r="P278" s="63">
        <v>3.03</v>
      </c>
      <c r="Q278" s="26">
        <v>9.8455598455598459</v>
      </c>
      <c r="R278" s="139">
        <f t="shared" si="40"/>
        <v>0.16600000000000001</v>
      </c>
      <c r="S278" s="26">
        <v>21.3</v>
      </c>
      <c r="T278" s="139">
        <f t="shared" si="41"/>
        <v>0.37580000000000002</v>
      </c>
      <c r="U278" s="26">
        <v>31.401273885350317</v>
      </c>
      <c r="V278" s="139">
        <f t="shared" si="42"/>
        <v>0.1696</v>
      </c>
      <c r="W278" s="26">
        <v>10.581841432225064</v>
      </c>
      <c r="X278" s="139">
        <f t="shared" si="43"/>
        <v>6.3600000000000004E-2</v>
      </c>
      <c r="Y278" s="26">
        <v>8.984375</v>
      </c>
      <c r="Z278" s="139">
        <f t="shared" si="44"/>
        <v>0.29680000000000001</v>
      </c>
      <c r="AA278" s="26">
        <v>3.9982616253802701</v>
      </c>
      <c r="AB278" s="139">
        <f t="shared" si="45"/>
        <v>0.10609999999999997</v>
      </c>
      <c r="AC278" s="43">
        <v>219900</v>
      </c>
      <c r="AD278" s="139">
        <f t="shared" si="46"/>
        <v>2.8299999999999992E-2</v>
      </c>
      <c r="AE278" s="26">
        <v>5.996472663139329</v>
      </c>
      <c r="AF278" s="139">
        <f t="shared" si="47"/>
        <v>0.378</v>
      </c>
      <c r="AG278" s="139">
        <f t="shared" si="48"/>
        <v>1.5842000000000001</v>
      </c>
      <c r="AH278" s="117">
        <f t="shared" si="49"/>
        <v>2.8299999999999999E-2</v>
      </c>
      <c r="AI278" s="248" t="s">
        <v>1383</v>
      </c>
      <c r="AJ278" s="232">
        <v>275</v>
      </c>
    </row>
    <row r="279" spans="2:43" s="6" customFormat="1" ht="15.75" thickBot="1" x14ac:dyDescent="0.3">
      <c r="B279" s="184" t="s">
        <v>1437</v>
      </c>
      <c r="C279" s="38" t="s">
        <v>1332</v>
      </c>
      <c r="D279" s="38" t="s">
        <v>456</v>
      </c>
      <c r="E279" s="13">
        <v>9</v>
      </c>
      <c r="F279" s="38" t="s">
        <v>457</v>
      </c>
      <c r="G279" s="38" t="s">
        <v>340</v>
      </c>
      <c r="H279" s="38" t="s">
        <v>686</v>
      </c>
      <c r="I279" s="38">
        <v>540067</v>
      </c>
      <c r="J279" s="38">
        <v>5435284</v>
      </c>
      <c r="K279" s="38" t="s">
        <v>197</v>
      </c>
      <c r="L279" s="72">
        <v>0.62393899224125271</v>
      </c>
      <c r="M279" s="81">
        <v>292</v>
      </c>
      <c r="N279" s="141">
        <v>467.99447322743225</v>
      </c>
      <c r="O279" s="105">
        <v>122</v>
      </c>
      <c r="P279" s="63">
        <v>2.39</v>
      </c>
      <c r="Q279" s="26">
        <v>5.7377049180327866</v>
      </c>
      <c r="R279" s="139">
        <f t="shared" si="40"/>
        <v>5.6500000000000002E-2</v>
      </c>
      <c r="S279" s="26">
        <v>11.1</v>
      </c>
      <c r="T279" s="139">
        <f t="shared" si="41"/>
        <v>7.0900000000000005E-2</v>
      </c>
      <c r="U279" s="26">
        <v>47.260273972602739</v>
      </c>
      <c r="V279" s="139">
        <f t="shared" si="42"/>
        <v>0.89390000000000003</v>
      </c>
      <c r="W279" s="26">
        <v>7.8767123287671232</v>
      </c>
      <c r="X279" s="139">
        <f t="shared" si="43"/>
        <v>3.1800000000000002E-2</v>
      </c>
      <c r="Y279" s="26">
        <v>3.6290322580645165</v>
      </c>
      <c r="Z279" s="139">
        <f t="shared" si="44"/>
        <v>0.06</v>
      </c>
      <c r="AA279" s="26">
        <v>-5.9440559440559397</v>
      </c>
      <c r="AB279" s="139">
        <f t="shared" si="45"/>
        <v>0.43110000000000004</v>
      </c>
      <c r="AC279" s="43">
        <v>320000</v>
      </c>
      <c r="AD279" s="139">
        <f t="shared" si="46"/>
        <v>3.6000000000000476E-3</v>
      </c>
      <c r="AE279" s="26">
        <v>0</v>
      </c>
      <c r="AF279" s="139">
        <f t="shared" si="47"/>
        <v>0</v>
      </c>
      <c r="AG279" s="139">
        <f t="shared" si="48"/>
        <v>1.5478000000000001</v>
      </c>
      <c r="AH279" s="117">
        <f t="shared" si="49"/>
        <v>2.4799999999999999E-2</v>
      </c>
      <c r="AI279" s="248" t="s">
        <v>1383</v>
      </c>
      <c r="AJ279" s="232">
        <v>276</v>
      </c>
      <c r="AQ279" s="226"/>
    </row>
    <row r="280" spans="2:43" s="19" customFormat="1" ht="15.75" thickBot="1" x14ac:dyDescent="0.3">
      <c r="B280" s="209" t="s">
        <v>1536</v>
      </c>
      <c r="C280" s="58" t="s">
        <v>1332</v>
      </c>
      <c r="D280" s="58" t="s">
        <v>865</v>
      </c>
      <c r="E280" s="59">
        <v>5</v>
      </c>
      <c r="F280" s="58" t="s">
        <v>866</v>
      </c>
      <c r="G280" s="58" t="s">
        <v>340</v>
      </c>
      <c r="H280" s="58" t="s">
        <v>867</v>
      </c>
      <c r="I280" s="58">
        <v>540042</v>
      </c>
      <c r="J280" s="58">
        <v>5459458</v>
      </c>
      <c r="K280" s="58" t="s">
        <v>251</v>
      </c>
      <c r="L280" s="77">
        <v>0.55020664261024699</v>
      </c>
      <c r="M280" s="86">
        <v>991</v>
      </c>
      <c r="N280" s="144">
        <v>1801.1414680465796</v>
      </c>
      <c r="O280" s="108">
        <v>306</v>
      </c>
      <c r="P280" s="68">
        <v>3.24</v>
      </c>
      <c r="Q280" s="60">
        <v>7.18954248366013</v>
      </c>
      <c r="R280" s="137">
        <f t="shared" si="40"/>
        <v>8.48E-2</v>
      </c>
      <c r="S280" s="60">
        <v>13.3</v>
      </c>
      <c r="T280" s="137">
        <f t="shared" si="41"/>
        <v>0.11700000000000001</v>
      </c>
      <c r="U280" s="60">
        <v>49.445005045408678</v>
      </c>
      <c r="V280" s="137">
        <f t="shared" si="42"/>
        <v>0.93279999999999996</v>
      </c>
      <c r="W280" s="60">
        <v>6.5656565656565666</v>
      </c>
      <c r="X280" s="137">
        <f t="shared" si="43"/>
        <v>1.7600000000000001E-2</v>
      </c>
      <c r="Y280" s="60">
        <v>2.6785714285714284</v>
      </c>
      <c r="Z280" s="137">
        <f t="shared" si="44"/>
        <v>4.5900000000000003E-2</v>
      </c>
      <c r="AA280" s="60">
        <v>0.240384615384615</v>
      </c>
      <c r="AB280" s="137">
        <f t="shared" si="45"/>
        <v>0.16259999999999997</v>
      </c>
      <c r="AC280" s="61">
        <v>222400</v>
      </c>
      <c r="AD280" s="137">
        <f t="shared" si="46"/>
        <v>2.1299999999999986E-2</v>
      </c>
      <c r="AE280" s="60">
        <v>0.61538461538461542</v>
      </c>
      <c r="AF280" s="137">
        <f t="shared" si="47"/>
        <v>8.1199999999999994E-2</v>
      </c>
      <c r="AG280" s="139">
        <f t="shared" si="48"/>
        <v>1.4631999999999998</v>
      </c>
      <c r="AH280" s="117">
        <f t="shared" si="49"/>
        <v>2.12E-2</v>
      </c>
      <c r="AI280" s="248" t="s">
        <v>1383</v>
      </c>
      <c r="AJ280" s="232">
        <v>277</v>
      </c>
      <c r="AQ280" s="227"/>
    </row>
    <row r="281" spans="2:43" ht="15.75" thickBot="1" x14ac:dyDescent="0.3">
      <c r="B281" s="184" t="s">
        <v>1495</v>
      </c>
      <c r="C281" s="38" t="s">
        <v>1332</v>
      </c>
      <c r="D281" s="38" t="s">
        <v>344</v>
      </c>
      <c r="E281" s="13">
        <v>6</v>
      </c>
      <c r="F281" s="38" t="s">
        <v>345</v>
      </c>
      <c r="G281" s="38" t="s">
        <v>340</v>
      </c>
      <c r="H281" s="38" t="s">
        <v>473</v>
      </c>
      <c r="I281" s="38">
        <v>540162</v>
      </c>
      <c r="J281" s="38">
        <v>5410852</v>
      </c>
      <c r="K281" s="38" t="s">
        <v>139</v>
      </c>
      <c r="L281" s="72">
        <v>5.5427232805478087E-2</v>
      </c>
      <c r="M281" s="81">
        <v>99</v>
      </c>
      <c r="N281" s="141">
        <v>1786.1256099044413</v>
      </c>
      <c r="O281" s="105">
        <v>40</v>
      </c>
      <c r="P281" s="63">
        <v>2.48</v>
      </c>
      <c r="Q281" s="26">
        <v>0</v>
      </c>
      <c r="R281" s="139">
        <f t="shared" si="40"/>
        <v>0</v>
      </c>
      <c r="S281" s="26">
        <v>12.9</v>
      </c>
      <c r="T281" s="139">
        <f t="shared" si="41"/>
        <v>0.1028</v>
      </c>
      <c r="U281" s="26">
        <v>18.181818181818183</v>
      </c>
      <c r="V281" s="139">
        <f t="shared" si="42"/>
        <v>1.41E-2</v>
      </c>
      <c r="W281" s="26">
        <v>12.121212121212121</v>
      </c>
      <c r="X281" s="139">
        <f t="shared" si="43"/>
        <v>9.1800000000000007E-2</v>
      </c>
      <c r="Y281" s="26">
        <v>6.4935064935064926</v>
      </c>
      <c r="Z281" s="139">
        <f t="shared" si="44"/>
        <v>0.1802</v>
      </c>
      <c r="AA281" s="26">
        <v>-25.882352941176499</v>
      </c>
      <c r="AB281" s="139">
        <f t="shared" si="45"/>
        <v>0.89400000000000002</v>
      </c>
      <c r="AC281" s="43">
        <v>150000</v>
      </c>
      <c r="AD281" s="139">
        <f t="shared" si="46"/>
        <v>0.14139999999999997</v>
      </c>
      <c r="AE281" s="26">
        <v>0</v>
      </c>
      <c r="AF281" s="139">
        <f t="shared" si="47"/>
        <v>0</v>
      </c>
      <c r="AG281" s="139">
        <f t="shared" si="48"/>
        <v>1.4243000000000001</v>
      </c>
      <c r="AH281" s="117">
        <f t="shared" si="49"/>
        <v>1.77E-2</v>
      </c>
      <c r="AI281" s="248" t="s">
        <v>1383</v>
      </c>
      <c r="AJ281" s="232">
        <v>278</v>
      </c>
    </row>
    <row r="282" spans="2:43" ht="15.75" thickBot="1" x14ac:dyDescent="0.3">
      <c r="B282" s="184" t="s">
        <v>1438</v>
      </c>
      <c r="C282" s="38" t="s">
        <v>1332</v>
      </c>
      <c r="D282" s="38" t="s">
        <v>456</v>
      </c>
      <c r="E282" s="13">
        <v>9</v>
      </c>
      <c r="F282" s="38" t="s">
        <v>457</v>
      </c>
      <c r="G282" s="38" t="s">
        <v>340</v>
      </c>
      <c r="H282" s="38" t="s">
        <v>998</v>
      </c>
      <c r="I282" s="38">
        <v>540069</v>
      </c>
      <c r="J282" s="38">
        <v>5473468</v>
      </c>
      <c r="K282" s="38" t="s">
        <v>292</v>
      </c>
      <c r="L282" s="72">
        <v>0.37474011271226443</v>
      </c>
      <c r="M282" s="81">
        <v>1529</v>
      </c>
      <c r="N282" s="141">
        <v>4080.1610186150729</v>
      </c>
      <c r="O282" s="105">
        <v>310</v>
      </c>
      <c r="P282" s="63">
        <v>2.15</v>
      </c>
      <c r="Q282" s="26">
        <v>11.612903225806452</v>
      </c>
      <c r="R282" s="139">
        <f t="shared" si="40"/>
        <v>0.25080000000000002</v>
      </c>
      <c r="S282" s="26">
        <v>4.5999999999999996</v>
      </c>
      <c r="T282" s="139">
        <f t="shared" si="41"/>
        <v>1.06E-2</v>
      </c>
      <c r="U282" s="26">
        <v>14.388489208633093</v>
      </c>
      <c r="V282" s="139">
        <f t="shared" si="42"/>
        <v>1.06E-2</v>
      </c>
      <c r="W282" s="26">
        <v>7.3250490516677562</v>
      </c>
      <c r="X282" s="139">
        <f t="shared" si="43"/>
        <v>2.47E-2</v>
      </c>
      <c r="Y282" s="26">
        <v>7.3863636363636367</v>
      </c>
      <c r="Z282" s="139">
        <f t="shared" si="44"/>
        <v>0.21199999999999999</v>
      </c>
      <c r="AA282" s="26">
        <v>-11.707035755478699</v>
      </c>
      <c r="AB282" s="139">
        <f t="shared" si="45"/>
        <v>0.622</v>
      </c>
      <c r="AC282" s="43">
        <v>349300</v>
      </c>
      <c r="AD282" s="139">
        <f t="shared" si="46"/>
        <v>0</v>
      </c>
      <c r="AE282" s="26">
        <v>3.3766233766233764</v>
      </c>
      <c r="AF282" s="139">
        <f t="shared" si="47"/>
        <v>0.26850000000000002</v>
      </c>
      <c r="AG282" s="139">
        <f t="shared" si="48"/>
        <v>1.3992</v>
      </c>
      <c r="AH282" s="117">
        <f t="shared" si="49"/>
        <v>1.41E-2</v>
      </c>
      <c r="AI282" s="248" t="s">
        <v>1383</v>
      </c>
      <c r="AJ282" s="232">
        <v>279</v>
      </c>
    </row>
    <row r="283" spans="2:43" ht="15.75" thickBot="1" x14ac:dyDescent="0.3">
      <c r="B283" s="186" t="s">
        <v>1619</v>
      </c>
      <c r="C283" s="48" t="s">
        <v>1332</v>
      </c>
      <c r="D283" s="48" t="s">
        <v>438</v>
      </c>
      <c r="E283" s="49">
        <v>10</v>
      </c>
      <c r="F283" s="48" t="s">
        <v>439</v>
      </c>
      <c r="G283" s="48" t="s">
        <v>340</v>
      </c>
      <c r="H283" s="48" t="s">
        <v>440</v>
      </c>
      <c r="I283" s="48">
        <v>540275</v>
      </c>
      <c r="J283" s="48">
        <v>5406940</v>
      </c>
      <c r="K283" s="48" t="s">
        <v>130</v>
      </c>
      <c r="L283" s="75">
        <v>3.5426706411873798</v>
      </c>
      <c r="M283" s="84">
        <v>2559</v>
      </c>
      <c r="N283" s="143">
        <v>722.33641204148523</v>
      </c>
      <c r="O283" s="107">
        <v>1043</v>
      </c>
      <c r="P283" s="66">
        <v>2.4500000000000002</v>
      </c>
      <c r="Q283" s="50">
        <v>5.4650047938638542</v>
      </c>
      <c r="R283" s="136">
        <f t="shared" si="40"/>
        <v>5.2999999999999999E-2</v>
      </c>
      <c r="S283" s="50">
        <v>16.899999999999999</v>
      </c>
      <c r="T283" s="136">
        <f t="shared" si="41"/>
        <v>0.22339999999999999</v>
      </c>
      <c r="U283" s="50">
        <v>40.953497459945289</v>
      </c>
      <c r="V283" s="136">
        <f t="shared" si="42"/>
        <v>0.73140000000000005</v>
      </c>
      <c r="W283" s="50">
        <v>13.520906604142244</v>
      </c>
      <c r="X283" s="136">
        <f t="shared" si="43"/>
        <v>0.1201</v>
      </c>
      <c r="Y283" s="50">
        <v>0.75553157042633567</v>
      </c>
      <c r="Z283" s="136">
        <f t="shared" si="44"/>
        <v>1.41E-2</v>
      </c>
      <c r="AA283" s="50">
        <v>4.2416966786714703</v>
      </c>
      <c r="AB283" s="136">
        <f t="shared" si="45"/>
        <v>9.8999999999999977E-2</v>
      </c>
      <c r="AC283" s="51">
        <v>173700</v>
      </c>
      <c r="AD283" s="136">
        <f t="shared" si="46"/>
        <v>7.4300000000000033E-2</v>
      </c>
      <c r="AE283" s="50">
        <v>0.4351610095735422</v>
      </c>
      <c r="AF283" s="136">
        <f t="shared" si="47"/>
        <v>0.06</v>
      </c>
      <c r="AG283" s="139">
        <f t="shared" si="48"/>
        <v>1.3753</v>
      </c>
      <c r="AH283" s="117">
        <f t="shared" si="49"/>
        <v>1.06E-2</v>
      </c>
      <c r="AI283" s="248" t="s">
        <v>1383</v>
      </c>
      <c r="AJ283" s="232">
        <v>280</v>
      </c>
    </row>
    <row r="284" spans="2:43" ht="15.75" thickBot="1" x14ac:dyDescent="0.3">
      <c r="B284" s="184" t="s">
        <v>1561</v>
      </c>
      <c r="C284" s="38" t="s">
        <v>1332</v>
      </c>
      <c r="D284" s="38" t="s">
        <v>456</v>
      </c>
      <c r="E284" s="13">
        <v>9</v>
      </c>
      <c r="F284" s="38" t="s">
        <v>457</v>
      </c>
      <c r="G284" s="38" t="s">
        <v>340</v>
      </c>
      <c r="H284" s="38" t="s">
        <v>524</v>
      </c>
      <c r="I284" s="38">
        <v>540066</v>
      </c>
      <c r="J284" s="38">
        <v>5414610</v>
      </c>
      <c r="K284" s="38" t="s">
        <v>152</v>
      </c>
      <c r="L284" s="72">
        <v>5.849104431974772</v>
      </c>
      <c r="M284" s="81">
        <v>6373</v>
      </c>
      <c r="N284" s="141">
        <v>1089.5685098664499</v>
      </c>
      <c r="O284" s="105">
        <v>2349</v>
      </c>
      <c r="P284" s="63">
        <v>2.68</v>
      </c>
      <c r="Q284" s="26">
        <v>10.344827586206897</v>
      </c>
      <c r="R284" s="139">
        <f t="shared" si="40"/>
        <v>0.1908</v>
      </c>
      <c r="S284" s="26">
        <v>5</v>
      </c>
      <c r="T284" s="139">
        <f t="shared" si="41"/>
        <v>1.77E-2</v>
      </c>
      <c r="U284" s="26">
        <v>36.325121606778602</v>
      </c>
      <c r="V284" s="139">
        <f t="shared" si="42"/>
        <v>0.3639</v>
      </c>
      <c r="W284" s="26">
        <v>13.549618320610687</v>
      </c>
      <c r="X284" s="139">
        <f t="shared" si="43"/>
        <v>0.1236</v>
      </c>
      <c r="Y284" s="26">
        <v>11.183913239945776</v>
      </c>
      <c r="Z284" s="139">
        <f t="shared" si="44"/>
        <v>0.4098</v>
      </c>
      <c r="AA284" s="26">
        <v>24.2441528807758</v>
      </c>
      <c r="AB284" s="139">
        <f t="shared" si="45"/>
        <v>1.0700000000000043E-2</v>
      </c>
      <c r="AC284" s="43">
        <v>298300</v>
      </c>
      <c r="AD284" s="139">
        <f t="shared" si="46"/>
        <v>7.0999999999999952E-3</v>
      </c>
      <c r="AE284" s="26">
        <v>0</v>
      </c>
      <c r="AF284" s="139">
        <f t="shared" si="47"/>
        <v>0</v>
      </c>
      <c r="AG284" s="139">
        <f t="shared" si="48"/>
        <v>1.1236000000000002</v>
      </c>
      <c r="AH284" s="117">
        <f t="shared" si="49"/>
        <v>7.0000000000000001E-3</v>
      </c>
      <c r="AI284" s="248" t="s">
        <v>1383</v>
      </c>
      <c r="AJ284" s="232">
        <v>281</v>
      </c>
    </row>
    <row r="285" spans="2:43" ht="15.75" thickBot="1" x14ac:dyDescent="0.3">
      <c r="B285" s="184" t="s">
        <v>1436</v>
      </c>
      <c r="C285" s="38" t="s">
        <v>1332</v>
      </c>
      <c r="D285" s="38" t="s">
        <v>456</v>
      </c>
      <c r="E285" s="13">
        <v>9</v>
      </c>
      <c r="F285" s="38" t="s">
        <v>457</v>
      </c>
      <c r="G285" s="38" t="s">
        <v>340</v>
      </c>
      <c r="H285" s="38" t="s">
        <v>458</v>
      </c>
      <c r="I285" s="38">
        <v>540030</v>
      </c>
      <c r="J285" s="38">
        <v>5408932</v>
      </c>
      <c r="K285" s="38" t="s">
        <v>134</v>
      </c>
      <c r="L285" s="72">
        <v>0.43364688009156149</v>
      </c>
      <c r="M285" s="81">
        <v>1290</v>
      </c>
      <c r="N285" s="141">
        <v>2974.7706238025407</v>
      </c>
      <c r="O285" s="105">
        <v>535</v>
      </c>
      <c r="P285" s="63">
        <v>2.41</v>
      </c>
      <c r="Q285" s="26">
        <v>7.1028037383177578</v>
      </c>
      <c r="R285" s="139">
        <f t="shared" si="40"/>
        <v>8.1199999999999994E-2</v>
      </c>
      <c r="S285" s="26">
        <v>2.1</v>
      </c>
      <c r="T285" s="139">
        <f t="shared" si="41"/>
        <v>3.5000000000000001E-3</v>
      </c>
      <c r="U285" s="26">
        <v>30.775193798449614</v>
      </c>
      <c r="V285" s="139">
        <f t="shared" si="42"/>
        <v>0.15190000000000001</v>
      </c>
      <c r="W285" s="26">
        <v>15.426356589147286</v>
      </c>
      <c r="X285" s="139">
        <f t="shared" si="43"/>
        <v>0.25440000000000002</v>
      </c>
      <c r="Y285" s="26">
        <v>3.8724373576309796</v>
      </c>
      <c r="Z285" s="139">
        <f t="shared" si="44"/>
        <v>6.3600000000000004E-2</v>
      </c>
      <c r="AA285" s="26">
        <v>-0.86124401913875603</v>
      </c>
      <c r="AB285" s="139">
        <f t="shared" si="45"/>
        <v>0.20499999999999996</v>
      </c>
      <c r="AC285" s="43">
        <v>210800</v>
      </c>
      <c r="AD285" s="139">
        <f t="shared" si="46"/>
        <v>3.8900000000000046E-2</v>
      </c>
      <c r="AE285" s="26">
        <v>0.60882800608828003</v>
      </c>
      <c r="AF285" s="139">
        <f t="shared" si="47"/>
        <v>7.7700000000000005E-2</v>
      </c>
      <c r="AG285" s="139">
        <f t="shared" si="48"/>
        <v>0.87619999999999987</v>
      </c>
      <c r="AH285" s="117">
        <f t="shared" si="49"/>
        <v>3.5000000000000001E-3</v>
      </c>
      <c r="AI285" s="248" t="s">
        <v>1383</v>
      </c>
      <c r="AJ285" s="232">
        <v>282</v>
      </c>
    </row>
    <row r="286" spans="2:43" ht="15.75" thickBot="1" x14ac:dyDescent="0.3">
      <c r="B286" s="189" t="s">
        <v>1554</v>
      </c>
      <c r="C286" s="190" t="s">
        <v>1332</v>
      </c>
      <c r="D286" s="190" t="s">
        <v>360</v>
      </c>
      <c r="E286" s="191">
        <v>6</v>
      </c>
      <c r="F286" s="190" t="s">
        <v>361</v>
      </c>
      <c r="G286" s="190" t="s">
        <v>340</v>
      </c>
      <c r="H286" s="190" t="s">
        <v>470</v>
      </c>
      <c r="I286" s="190">
        <v>540055</v>
      </c>
      <c r="J286" s="190">
        <v>5410180</v>
      </c>
      <c r="K286" s="190" t="s">
        <v>138</v>
      </c>
      <c r="L286" s="192">
        <v>10.779450606306675</v>
      </c>
      <c r="M286" s="193">
        <v>9165</v>
      </c>
      <c r="N286" s="194">
        <v>850.22885996044022</v>
      </c>
      <c r="O286" s="195">
        <v>3704</v>
      </c>
      <c r="P286" s="196">
        <v>2.44</v>
      </c>
      <c r="Q286" s="197">
        <v>5.0755939524838016</v>
      </c>
      <c r="R286" s="198">
        <f t="shared" si="40"/>
        <v>3.8800000000000001E-2</v>
      </c>
      <c r="S286" s="197">
        <v>12.6</v>
      </c>
      <c r="T286" s="198">
        <f t="shared" si="41"/>
        <v>9.9199999999999997E-2</v>
      </c>
      <c r="U286" s="197">
        <v>37.239498090561916</v>
      </c>
      <c r="V286" s="198">
        <f t="shared" si="42"/>
        <v>0.41689999999999999</v>
      </c>
      <c r="W286" s="197">
        <v>10.341009743135517</v>
      </c>
      <c r="X286" s="198">
        <f t="shared" si="43"/>
        <v>0.06</v>
      </c>
      <c r="Y286" s="197">
        <v>2.5480427046263343</v>
      </c>
      <c r="Z286" s="198">
        <f t="shared" si="44"/>
        <v>3.5299999999999998E-2</v>
      </c>
      <c r="AA286" s="197">
        <v>14.566204442262899</v>
      </c>
      <c r="AB286" s="198">
        <f t="shared" si="45"/>
        <v>3.1900000000000039E-2</v>
      </c>
      <c r="AC286" s="199">
        <v>227100</v>
      </c>
      <c r="AD286" s="198">
        <f t="shared" si="46"/>
        <v>1.7700000000000049E-2</v>
      </c>
      <c r="AE286" s="197">
        <v>0.78895463510848129</v>
      </c>
      <c r="AF286" s="198">
        <f t="shared" si="47"/>
        <v>9.8900000000000002E-2</v>
      </c>
      <c r="AG286" s="198">
        <f t="shared" si="48"/>
        <v>0.79869999999999997</v>
      </c>
      <c r="AH286" s="210">
        <f t="shared" si="49"/>
        <v>0</v>
      </c>
      <c r="AI286" s="249" t="s">
        <v>1383</v>
      </c>
      <c r="AJ286" s="232">
        <v>283</v>
      </c>
    </row>
    <row r="288" spans="2:43" x14ac:dyDescent="0.25">
      <c r="M288" s="69"/>
      <c r="N288" s="145"/>
      <c r="O288" s="109"/>
      <c r="P288" s="110"/>
    </row>
    <row r="289" spans="2:43" x14ac:dyDescent="0.25">
      <c r="M289" s="69"/>
      <c r="N289" s="145"/>
      <c r="O289" s="109"/>
      <c r="P289" s="110"/>
    </row>
    <row r="290" spans="2:43" s="331" customFormat="1" ht="15.75" x14ac:dyDescent="0.25">
      <c r="B290" s="495" t="s">
        <v>1704</v>
      </c>
      <c r="C290" s="495"/>
      <c r="D290" s="495"/>
      <c r="E290" s="495"/>
      <c r="F290" s="495"/>
      <c r="G290" s="495"/>
      <c r="H290" s="495"/>
      <c r="I290" s="495"/>
      <c r="J290" s="495"/>
      <c r="K290" s="495"/>
      <c r="L290" s="323">
        <v>24217.284040189494</v>
      </c>
      <c r="M290" s="324">
        <v>1801049</v>
      </c>
      <c r="N290" s="325">
        <v>74.370395830147245</v>
      </c>
      <c r="O290" s="324">
        <v>711352</v>
      </c>
      <c r="P290" s="326">
        <v>2.4700000000000002</v>
      </c>
      <c r="Q290" s="325">
        <v>17</v>
      </c>
      <c r="R290" s="332" t="s">
        <v>1302</v>
      </c>
      <c r="S290" s="325">
        <v>23.7</v>
      </c>
      <c r="T290" s="332" t="s">
        <v>1302</v>
      </c>
      <c r="U290" s="325">
        <v>36.700000000000003</v>
      </c>
      <c r="V290" s="332" t="s">
        <v>1302</v>
      </c>
      <c r="W290" s="325">
        <v>19.3</v>
      </c>
      <c r="X290" s="332" t="s">
        <v>1302</v>
      </c>
      <c r="Y290" s="325">
        <v>11.939848847418528</v>
      </c>
      <c r="Z290" s="332" t="s">
        <v>1302</v>
      </c>
      <c r="AA290" s="325">
        <v>-3.2</v>
      </c>
      <c r="AB290" s="332" t="s">
        <v>1302</v>
      </c>
      <c r="AC290" s="330">
        <v>128800</v>
      </c>
      <c r="AD290" s="332" t="s">
        <v>1302</v>
      </c>
      <c r="AE290" s="329">
        <v>14</v>
      </c>
      <c r="AF290" s="332" t="s">
        <v>1302</v>
      </c>
      <c r="AG290" s="328"/>
      <c r="AH290" s="327"/>
      <c r="AJ290" s="328"/>
      <c r="AQ290" s="328"/>
    </row>
    <row r="291" spans="2:43" s="331" customFormat="1" ht="15.75" x14ac:dyDescent="0.25">
      <c r="B291" s="495" t="s">
        <v>1705</v>
      </c>
      <c r="C291" s="495"/>
      <c r="D291" s="495"/>
      <c r="E291" s="495"/>
      <c r="F291" s="495"/>
      <c r="G291" s="495"/>
      <c r="H291" s="495"/>
      <c r="I291" s="495"/>
      <c r="J291" s="495"/>
      <c r="K291" s="495"/>
      <c r="L291" s="323">
        <v>3809525</v>
      </c>
      <c r="M291" s="324">
        <v>329725481</v>
      </c>
      <c r="N291" s="325">
        <v>86.552911714715094</v>
      </c>
      <c r="O291" s="324">
        <v>124010992</v>
      </c>
      <c r="P291" s="326">
        <v>2.6</v>
      </c>
      <c r="Q291" s="325">
        <v>12.4</v>
      </c>
      <c r="R291" s="332" t="s">
        <v>1302</v>
      </c>
      <c r="S291" s="325">
        <v>14.6</v>
      </c>
      <c r="T291" s="332" t="s">
        <v>1302</v>
      </c>
      <c r="U291" s="325">
        <v>34.6</v>
      </c>
      <c r="V291" s="332" t="s">
        <v>1302</v>
      </c>
      <c r="W291" s="325">
        <v>12.6</v>
      </c>
      <c r="X291" s="332" t="s">
        <v>1302</v>
      </c>
      <c r="Y291" s="325">
        <v>11.12595967644428</v>
      </c>
      <c r="Z291" s="332" t="s">
        <v>1302</v>
      </c>
      <c r="AA291" s="325">
        <v>7.4</v>
      </c>
      <c r="AB291" s="332" t="s">
        <v>1302</v>
      </c>
      <c r="AC291" s="330">
        <v>244900</v>
      </c>
      <c r="AD291" s="332" t="s">
        <v>1302</v>
      </c>
      <c r="AE291" s="329">
        <v>5.9</v>
      </c>
      <c r="AF291" s="332" t="s">
        <v>1302</v>
      </c>
      <c r="AG291" s="328"/>
      <c r="AH291" s="327"/>
      <c r="AJ291" s="328"/>
      <c r="AQ291" s="328"/>
    </row>
    <row r="293" spans="2:43" ht="33.75" customHeight="1" x14ac:dyDescent="0.25">
      <c r="B293" s="496" t="s">
        <v>1706</v>
      </c>
      <c r="C293" s="496"/>
      <c r="D293" s="496"/>
      <c r="E293" s="496"/>
    </row>
    <row r="294" spans="2:43" ht="31.5" customHeight="1" x14ac:dyDescent="0.25">
      <c r="B294" s="496" t="s">
        <v>1703</v>
      </c>
      <c r="C294" s="496"/>
      <c r="D294" s="496"/>
      <c r="E294" s="496"/>
    </row>
  </sheetData>
  <sortState xmlns:xlrd2="http://schemas.microsoft.com/office/spreadsheetml/2017/richdata2" ref="B3:AJ286">
    <sortCondition descending="1" ref="AH4:AH286"/>
  </sortState>
  <mergeCells count="4">
    <mergeCell ref="B293:E293"/>
    <mergeCell ref="B294:E294"/>
    <mergeCell ref="B290:K290"/>
    <mergeCell ref="B291:K29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4A71-6FD3-4C61-9BE8-D4B2893853BC}">
  <dimension ref="B1:DL65"/>
  <sheetViews>
    <sheetView workbookViewId="0">
      <pane xSplit="6" ySplit="2" topLeftCell="G3" activePane="bottomRight" state="frozen"/>
      <selection pane="topRight" activeCell="G1" sqref="G1"/>
      <selection pane="bottomLeft" activeCell="A3" sqref="A3"/>
      <selection pane="bottomRight" activeCell="S16" sqref="S16"/>
    </sheetView>
  </sheetViews>
  <sheetFormatPr defaultColWidth="59.7109375" defaultRowHeight="15" x14ac:dyDescent="0.25"/>
  <cols>
    <col min="1" max="1" width="4" customWidth="1"/>
    <col min="2" max="2" width="10.7109375" bestFit="1" customWidth="1"/>
    <col min="3" max="3" width="7.85546875" customWidth="1"/>
    <col min="4" max="4" width="7.42578125" customWidth="1"/>
    <col min="5" max="5" width="15.42578125" customWidth="1"/>
    <col min="6" max="6" width="10.28515625" style="4" customWidth="1"/>
    <col min="7" max="7" width="13.140625" style="103" customWidth="1"/>
    <col min="8" max="8" width="12.42578125" style="25" customWidth="1"/>
    <col min="9" max="9" width="11.42578125" style="21" customWidth="1"/>
    <col min="10" max="10" width="12.42578125" style="25" customWidth="1"/>
    <col min="11" max="11" width="11.5703125" style="69" customWidth="1"/>
    <col min="12" max="12" width="8" style="21" customWidth="1"/>
    <col min="13" max="13" width="8.140625" style="121" customWidth="1"/>
    <col min="14" max="14" width="11" style="21" customWidth="1"/>
    <col min="15" max="15" width="11.140625" style="21" customWidth="1"/>
    <col min="16" max="16" width="10.140625" style="21" customWidth="1"/>
    <col min="17" max="18" width="10.28515625" style="21" customWidth="1"/>
    <col min="19" max="19" width="10.42578125" style="21" customWidth="1"/>
    <col min="20" max="20" width="11.7109375" style="21" customWidth="1"/>
    <col min="21" max="21" width="11.85546875" style="21" customWidth="1"/>
    <col min="22" max="22" width="11.28515625" style="24" customWidth="1"/>
    <col min="23" max="23" width="11.42578125" style="24" customWidth="1"/>
    <col min="24" max="24" width="15.85546875" style="46" bestFit="1" customWidth="1"/>
    <col min="25" max="25" width="19.28515625" style="46" bestFit="1" customWidth="1"/>
    <col min="26" max="26" width="13.42578125" style="24" customWidth="1"/>
    <col min="27" max="27" width="13.5703125" customWidth="1"/>
    <col min="28" max="28" width="8.5703125" style="7" customWidth="1"/>
    <col min="29" max="29" width="9.5703125" style="123" customWidth="1"/>
    <col min="30" max="30" width="14.42578125" style="1" customWidth="1"/>
    <col min="31" max="31" width="10.28515625" customWidth="1"/>
    <col min="32" max="32" width="9.85546875" customWidth="1"/>
    <col min="33" max="33" width="14.5703125" customWidth="1"/>
    <col min="34" max="34" width="9.28515625" customWidth="1"/>
    <col min="35" max="35" width="14.42578125" customWidth="1"/>
    <col min="36" max="36" width="26.7109375" customWidth="1"/>
    <col min="37" max="37" width="27.140625" customWidth="1"/>
    <col min="38" max="38" width="24.85546875" style="4" customWidth="1"/>
    <col min="39" max="39" width="23.28515625" style="409" customWidth="1"/>
    <col min="40" max="40" width="26.85546875" style="4" customWidth="1"/>
    <col min="41" max="41" width="18.85546875" style="412" bestFit="1" customWidth="1"/>
    <col min="42" max="42" width="4.5703125" style="430" bestFit="1" customWidth="1"/>
    <col min="43" max="43" width="31.140625" style="111" bestFit="1" customWidth="1"/>
  </cols>
  <sheetData>
    <row r="1" spans="2:43" ht="15.75" thickBot="1" x14ac:dyDescent="0.3">
      <c r="B1" s="112" t="s">
        <v>1707</v>
      </c>
      <c r="AK1" s="431" t="s">
        <v>1809</v>
      </c>
      <c r="AL1" s="432" t="s">
        <v>1395</v>
      </c>
      <c r="AM1" s="432" t="s">
        <v>1396</v>
      </c>
      <c r="AN1" s="444" t="s">
        <v>1397</v>
      </c>
      <c r="AO1" s="497" t="s">
        <v>1757</v>
      </c>
      <c r="AP1" s="498"/>
      <c r="AQ1" s="444" t="s">
        <v>1755</v>
      </c>
    </row>
    <row r="2" spans="2:43" s="16" customFormat="1" ht="15.75" thickBot="1" x14ac:dyDescent="0.3">
      <c r="B2" s="211" t="s">
        <v>1399</v>
      </c>
      <c r="C2" s="212" t="s">
        <v>1398</v>
      </c>
      <c r="D2" s="212" t="s">
        <v>1688</v>
      </c>
      <c r="E2" s="212" t="s">
        <v>335</v>
      </c>
      <c r="F2" s="213" t="s">
        <v>1687</v>
      </c>
      <c r="G2" s="214" t="s">
        <v>1679</v>
      </c>
      <c r="H2" s="215" t="s">
        <v>1681</v>
      </c>
      <c r="I2" s="215" t="s">
        <v>1680</v>
      </c>
      <c r="J2" s="215" t="s">
        <v>1682</v>
      </c>
      <c r="K2" s="216" t="s">
        <v>1683</v>
      </c>
      <c r="L2" s="217" t="s">
        <v>1684</v>
      </c>
      <c r="M2" s="218" t="s">
        <v>1689</v>
      </c>
      <c r="N2" s="217" t="s">
        <v>1685</v>
      </c>
      <c r="O2" s="218" t="s">
        <v>1690</v>
      </c>
      <c r="P2" s="217" t="s">
        <v>1851</v>
      </c>
      <c r="Q2" s="218" t="s">
        <v>1852</v>
      </c>
      <c r="R2" s="217" t="s">
        <v>1686</v>
      </c>
      <c r="S2" s="218" t="s">
        <v>1691</v>
      </c>
      <c r="T2" s="217" t="s">
        <v>1835</v>
      </c>
      <c r="U2" s="218" t="s">
        <v>1836</v>
      </c>
      <c r="V2" s="217" t="s">
        <v>1839</v>
      </c>
      <c r="W2" s="218" t="s">
        <v>1840</v>
      </c>
      <c r="X2" s="219" t="s">
        <v>1843</v>
      </c>
      <c r="Y2" s="218" t="s">
        <v>1844</v>
      </c>
      <c r="Z2" s="217" t="s">
        <v>1847</v>
      </c>
      <c r="AA2" s="218" t="s">
        <v>1848</v>
      </c>
      <c r="AB2" s="220" t="s">
        <v>1692</v>
      </c>
      <c r="AC2" s="221" t="s">
        <v>1400</v>
      </c>
      <c r="AD2" s="334" t="s">
        <v>1696</v>
      </c>
      <c r="AE2" s="266" t="s">
        <v>1699</v>
      </c>
      <c r="AK2" s="112"/>
      <c r="AL2" s="433" t="s">
        <v>1805</v>
      </c>
      <c r="AM2" s="433" t="s">
        <v>1806</v>
      </c>
      <c r="AN2" s="433" t="s">
        <v>1807</v>
      </c>
      <c r="AO2" s="506" t="s">
        <v>1806</v>
      </c>
      <c r="AP2" s="507"/>
      <c r="AQ2" s="458" t="s">
        <v>1808</v>
      </c>
    </row>
    <row r="3" spans="2:43" s="6" customFormat="1" ht="15.75" thickBot="1" x14ac:dyDescent="0.3">
      <c r="B3" s="341" t="s">
        <v>1198</v>
      </c>
      <c r="C3" s="342" t="s">
        <v>1333</v>
      </c>
      <c r="D3" s="343">
        <v>54047</v>
      </c>
      <c r="E3" s="343" t="s">
        <v>46</v>
      </c>
      <c r="F3" s="344">
        <v>1</v>
      </c>
      <c r="G3" s="345">
        <v>534.51682824919578</v>
      </c>
      <c r="H3" s="346">
        <v>19334</v>
      </c>
      <c r="I3" s="347">
        <v>36.170984669141873</v>
      </c>
      <c r="J3" s="346">
        <v>6413</v>
      </c>
      <c r="K3" s="348">
        <v>2.79</v>
      </c>
      <c r="L3" s="347">
        <v>27.475440511461098</v>
      </c>
      <c r="M3" s="349">
        <f t="shared" ref="M3:M34" si="0">_xlfn.PERCENTRANK.INC(L$3:L$57,L3,4)</f>
        <v>0.98140000000000005</v>
      </c>
      <c r="N3" s="347">
        <v>51.2</v>
      </c>
      <c r="O3" s="349">
        <f t="shared" ref="O3:O34" si="1">_xlfn.PERCENTRANK.INC(N$3:N$57,N3,4)</f>
        <v>1</v>
      </c>
      <c r="P3" s="347">
        <v>38.471087203889518</v>
      </c>
      <c r="Q3" s="349">
        <f t="shared" ref="Q3:Q34" si="2">_xlfn.PERCENTRANK.INC(P$3:P$57,P3,4)</f>
        <v>0.62960000000000005</v>
      </c>
      <c r="R3" s="347">
        <v>30.38757099899766</v>
      </c>
      <c r="S3" s="349">
        <f t="shared" ref="S3:S34" si="3">_xlfn.PERCENTRANK.INC(R$3:R$57,R3,4)</f>
        <v>0.96289999999999998</v>
      </c>
      <c r="T3" s="347">
        <v>25.41390150192106</v>
      </c>
      <c r="U3" s="349">
        <f t="shared" ref="U3:U34" si="4">_xlfn.PERCENTRANK.INC(T$3:T$57,T3,4)</f>
        <v>1</v>
      </c>
      <c r="V3" s="350">
        <v>-13.575724686835796</v>
      </c>
      <c r="W3" s="349">
        <f t="shared" ref="W3:W34" si="5">1-(_xlfn.PERCENTRANK.INC(V$3:V$57,V3,4))</f>
        <v>0.87040000000000006</v>
      </c>
      <c r="X3" s="351">
        <v>43700</v>
      </c>
      <c r="Y3" s="349">
        <f t="shared" ref="Y3:Y34" si="6">1-(_xlfn.PERCENTRANK.INC(X$3:X$57,X3,4))</f>
        <v>1</v>
      </c>
      <c r="Z3" s="347">
        <v>23.549095472132176</v>
      </c>
      <c r="AA3" s="349">
        <f t="shared" ref="AA3:AA34" si="7">_xlfn.PERCENTRANK.INC(Z$3:Z$57,Z3,4)</f>
        <v>0.83330000000000004</v>
      </c>
      <c r="AB3" s="352">
        <f t="shared" ref="AB3:AB34" si="8">AA3+Y3+W3+U3+S3+Q3+O3+M3</f>
        <v>7.2775999999999996</v>
      </c>
      <c r="AC3" s="222">
        <f t="shared" ref="AC3:AC34" si="9">_xlfn.PERCENTRANK.INC(AB$3:AB$57,AB3,4)</f>
        <v>1</v>
      </c>
      <c r="AD3" s="353" t="s">
        <v>1375</v>
      </c>
      <c r="AE3" s="354">
        <v>1</v>
      </c>
      <c r="AL3" s="434" t="s">
        <v>1384</v>
      </c>
      <c r="AM3" s="439" t="s">
        <v>1388</v>
      </c>
      <c r="AN3" s="445" t="s">
        <v>1750</v>
      </c>
      <c r="AO3" s="450" t="s">
        <v>1758</v>
      </c>
      <c r="AP3" s="451">
        <v>99.316981999999996</v>
      </c>
      <c r="AQ3" s="459" t="s">
        <v>1392</v>
      </c>
    </row>
    <row r="4" spans="2:43" s="6" customFormat="1" ht="15.75" thickBot="1" x14ac:dyDescent="0.3">
      <c r="B4" s="355" t="s">
        <v>1264</v>
      </c>
      <c r="C4" s="20" t="s">
        <v>1333</v>
      </c>
      <c r="D4" s="11">
        <v>54109</v>
      </c>
      <c r="E4" s="11" t="s">
        <v>108</v>
      </c>
      <c r="F4" s="14">
        <v>1</v>
      </c>
      <c r="G4" s="102">
        <v>501.56508692994987</v>
      </c>
      <c r="H4" s="101">
        <v>21581</v>
      </c>
      <c r="I4" s="23">
        <v>43.027317017011733</v>
      </c>
      <c r="J4" s="101">
        <v>7795</v>
      </c>
      <c r="K4" s="64">
        <v>2.76</v>
      </c>
      <c r="L4" s="23">
        <v>23.938422065426558</v>
      </c>
      <c r="M4" s="120">
        <f t="shared" si="0"/>
        <v>0.90739999999999998</v>
      </c>
      <c r="N4" s="23">
        <v>38.5</v>
      </c>
      <c r="O4" s="120">
        <f t="shared" si="1"/>
        <v>0.98140000000000005</v>
      </c>
      <c r="P4" s="23">
        <v>38.608034845465923</v>
      </c>
      <c r="Q4" s="120">
        <f t="shared" si="2"/>
        <v>0.66659999999999997</v>
      </c>
      <c r="R4" s="23">
        <v>35.166163141993955</v>
      </c>
      <c r="S4" s="120">
        <f t="shared" si="3"/>
        <v>1</v>
      </c>
      <c r="T4" s="23">
        <v>22.568514977692796</v>
      </c>
      <c r="U4" s="120">
        <f t="shared" si="4"/>
        <v>0.96289999999999998</v>
      </c>
      <c r="V4" s="41">
        <v>-10.144562111279207</v>
      </c>
      <c r="W4" s="120">
        <f t="shared" si="5"/>
        <v>0.75929999999999997</v>
      </c>
      <c r="X4" s="44">
        <v>75500</v>
      </c>
      <c r="Y4" s="120">
        <f t="shared" si="6"/>
        <v>0.98150000000000004</v>
      </c>
      <c r="Z4" s="23">
        <v>29.172050491998807</v>
      </c>
      <c r="AA4" s="120">
        <f t="shared" si="7"/>
        <v>0.96289999999999998</v>
      </c>
      <c r="AB4" s="338">
        <f t="shared" si="8"/>
        <v>7.2219999999999995</v>
      </c>
      <c r="AC4" s="223">
        <f t="shared" si="9"/>
        <v>0.98140000000000005</v>
      </c>
      <c r="AD4" s="339" t="s">
        <v>1375</v>
      </c>
      <c r="AE4" s="356">
        <v>2</v>
      </c>
      <c r="AG4" s="112" t="s">
        <v>1373</v>
      </c>
      <c r="AH4" s="148" t="s">
        <v>1374</v>
      </c>
      <c r="AI4" s="149" t="s">
        <v>1375</v>
      </c>
      <c r="AJ4" s="224" t="s">
        <v>1695</v>
      </c>
      <c r="AL4" s="434" t="s">
        <v>1384</v>
      </c>
      <c r="AM4" s="440" t="s">
        <v>1389</v>
      </c>
      <c r="AN4" s="445" t="s">
        <v>1750</v>
      </c>
      <c r="AO4" s="450" t="s">
        <v>1758</v>
      </c>
      <c r="AP4" s="451">
        <v>96.615958000000006</v>
      </c>
      <c r="AQ4" s="460"/>
    </row>
    <row r="5" spans="2:43" s="6" customFormat="1" ht="15.75" thickBot="1" x14ac:dyDescent="0.3">
      <c r="B5" s="355" t="s">
        <v>1207</v>
      </c>
      <c r="C5" s="20" t="s">
        <v>1333</v>
      </c>
      <c r="D5" s="11">
        <v>54059</v>
      </c>
      <c r="E5" s="11" t="s">
        <v>58</v>
      </c>
      <c r="F5" s="14">
        <v>2</v>
      </c>
      <c r="G5" s="102">
        <v>423.76271025248752</v>
      </c>
      <c r="H5" s="101">
        <v>23821</v>
      </c>
      <c r="I5" s="23">
        <v>56.213063168788267</v>
      </c>
      <c r="J5" s="101">
        <v>9110</v>
      </c>
      <c r="K5" s="64">
        <v>2.61</v>
      </c>
      <c r="L5" s="23">
        <v>29.923161361141602</v>
      </c>
      <c r="M5" s="120">
        <f t="shared" si="0"/>
        <v>1</v>
      </c>
      <c r="N5" s="23">
        <v>37.200000000000003</v>
      </c>
      <c r="O5" s="120">
        <f t="shared" si="1"/>
        <v>0.94440000000000002</v>
      </c>
      <c r="P5" s="23">
        <v>38.184794928844298</v>
      </c>
      <c r="Q5" s="120">
        <f t="shared" si="2"/>
        <v>0.57399999999999995</v>
      </c>
      <c r="R5" s="23">
        <v>32.826709329740652</v>
      </c>
      <c r="S5" s="120">
        <f t="shared" si="3"/>
        <v>0.98140000000000005</v>
      </c>
      <c r="T5" s="23">
        <v>24.243494642646883</v>
      </c>
      <c r="U5" s="120">
        <f t="shared" si="4"/>
        <v>0.98140000000000005</v>
      </c>
      <c r="V5" s="41">
        <v>-12.187488356496145</v>
      </c>
      <c r="W5" s="120">
        <f t="shared" si="5"/>
        <v>0.83340000000000003</v>
      </c>
      <c r="X5" s="44">
        <v>83000</v>
      </c>
      <c r="Y5" s="120">
        <f t="shared" si="6"/>
        <v>0.88890000000000002</v>
      </c>
      <c r="Z5" s="23">
        <v>30.731623638390943</v>
      </c>
      <c r="AA5" s="120">
        <f t="shared" si="7"/>
        <v>0.98140000000000005</v>
      </c>
      <c r="AB5" s="338">
        <f t="shared" si="8"/>
        <v>7.1848999999999998</v>
      </c>
      <c r="AC5" s="223">
        <f t="shared" si="9"/>
        <v>0.96289999999999998</v>
      </c>
      <c r="AD5" s="339" t="s">
        <v>1375</v>
      </c>
      <c r="AE5" s="356">
        <v>3</v>
      </c>
      <c r="AG5"/>
      <c r="AH5" s="150" t="s">
        <v>1376</v>
      </c>
      <c r="AI5" s="151" t="s">
        <v>1377</v>
      </c>
      <c r="AJ5"/>
      <c r="AL5" s="434" t="s">
        <v>1384</v>
      </c>
      <c r="AM5" s="439" t="s">
        <v>1388</v>
      </c>
      <c r="AN5" s="445" t="s">
        <v>1750</v>
      </c>
      <c r="AO5" s="450" t="s">
        <v>1758</v>
      </c>
      <c r="AP5" s="451">
        <v>98.944427000000005</v>
      </c>
      <c r="AQ5" s="460"/>
    </row>
    <row r="6" spans="2:43" s="6" customFormat="1" ht="15.75" thickBot="1" x14ac:dyDescent="0.3">
      <c r="B6" s="355" t="s">
        <v>1147</v>
      </c>
      <c r="C6" s="20" t="s">
        <v>1333</v>
      </c>
      <c r="D6" s="11">
        <v>54015</v>
      </c>
      <c r="E6" s="11" t="s">
        <v>14</v>
      </c>
      <c r="F6" s="14">
        <v>3</v>
      </c>
      <c r="G6" s="102">
        <v>343.60175207042801</v>
      </c>
      <c r="H6" s="101">
        <v>8176</v>
      </c>
      <c r="I6" s="23">
        <v>23.794989259321838</v>
      </c>
      <c r="J6" s="101">
        <v>2896</v>
      </c>
      <c r="K6" s="64">
        <v>2.8</v>
      </c>
      <c r="L6" s="23">
        <v>25.932320441988949</v>
      </c>
      <c r="M6" s="120">
        <f t="shared" si="0"/>
        <v>0.96289999999999998</v>
      </c>
      <c r="N6" s="23">
        <v>33.799999999999997</v>
      </c>
      <c r="O6" s="120">
        <f t="shared" si="1"/>
        <v>0.8518</v>
      </c>
      <c r="P6" s="23">
        <v>39.12671232876712</v>
      </c>
      <c r="Q6" s="120">
        <f t="shared" si="2"/>
        <v>0.77769999999999995</v>
      </c>
      <c r="R6" s="23">
        <v>27.04232283464567</v>
      </c>
      <c r="S6" s="120">
        <f t="shared" si="3"/>
        <v>0.8518</v>
      </c>
      <c r="T6" s="23">
        <v>19.932312076950481</v>
      </c>
      <c r="U6" s="120">
        <f t="shared" si="4"/>
        <v>0.92589999999999995</v>
      </c>
      <c r="V6" s="41">
        <v>-14.223311314724057</v>
      </c>
      <c r="W6" s="120">
        <f t="shared" si="5"/>
        <v>0.90749999999999997</v>
      </c>
      <c r="X6" s="44">
        <v>87700</v>
      </c>
      <c r="Y6" s="120">
        <f t="shared" si="6"/>
        <v>0.87040000000000006</v>
      </c>
      <c r="Z6" s="23">
        <v>28.001004520341539</v>
      </c>
      <c r="AA6" s="120">
        <f t="shared" si="7"/>
        <v>0.94440000000000002</v>
      </c>
      <c r="AB6" s="338">
        <f t="shared" si="8"/>
        <v>7.0924000000000005</v>
      </c>
      <c r="AC6" s="223">
        <f t="shared" si="9"/>
        <v>0.94440000000000002</v>
      </c>
      <c r="AD6" s="339" t="s">
        <v>1375</v>
      </c>
      <c r="AE6" s="356">
        <v>4</v>
      </c>
      <c r="AG6"/>
      <c r="AH6" s="152" t="s">
        <v>1378</v>
      </c>
      <c r="AI6" s="153" t="s">
        <v>1379</v>
      </c>
      <c r="AJ6"/>
      <c r="AL6" s="434" t="s">
        <v>1384</v>
      </c>
      <c r="AM6" s="439" t="s">
        <v>1388</v>
      </c>
      <c r="AN6" s="446" t="s">
        <v>1751</v>
      </c>
      <c r="AO6" s="450" t="s">
        <v>1758</v>
      </c>
      <c r="AP6" s="451">
        <v>97.547346000000005</v>
      </c>
      <c r="AQ6" s="460"/>
    </row>
    <row r="7" spans="2:43" s="6" customFormat="1" ht="15.75" thickBot="1" x14ac:dyDescent="0.3">
      <c r="B7" s="355" t="s">
        <v>1252</v>
      </c>
      <c r="C7" s="20" t="s">
        <v>1333</v>
      </c>
      <c r="D7" s="11">
        <v>54101</v>
      </c>
      <c r="E7" s="11" t="s">
        <v>100</v>
      </c>
      <c r="F7" s="14">
        <v>4</v>
      </c>
      <c r="G7" s="102">
        <v>555.80385057086085</v>
      </c>
      <c r="H7" s="101">
        <v>8415</v>
      </c>
      <c r="I7" s="23">
        <v>15.1402333599471</v>
      </c>
      <c r="J7" s="101">
        <v>2964</v>
      </c>
      <c r="K7" s="64">
        <v>2.82</v>
      </c>
      <c r="L7" s="23">
        <v>25.67476383265857</v>
      </c>
      <c r="M7" s="120">
        <f t="shared" si="0"/>
        <v>0.92589999999999995</v>
      </c>
      <c r="N7" s="23">
        <v>36.6</v>
      </c>
      <c r="O7" s="120">
        <f t="shared" si="1"/>
        <v>0.92589999999999995</v>
      </c>
      <c r="P7" s="23">
        <v>39.809863339275104</v>
      </c>
      <c r="Q7" s="120">
        <f t="shared" si="2"/>
        <v>0.90739999999999998</v>
      </c>
      <c r="R7" s="23">
        <v>23.156007172743575</v>
      </c>
      <c r="S7" s="120">
        <f t="shared" si="3"/>
        <v>0.66659999999999997</v>
      </c>
      <c r="T7" s="23">
        <v>21.253897915640898</v>
      </c>
      <c r="U7" s="120">
        <f t="shared" si="4"/>
        <v>0.94440000000000002</v>
      </c>
      <c r="V7" s="41">
        <v>-8.4771684509504031</v>
      </c>
      <c r="W7" s="120">
        <f t="shared" si="5"/>
        <v>0.68520000000000003</v>
      </c>
      <c r="X7" s="44">
        <v>75900</v>
      </c>
      <c r="Y7" s="120">
        <f t="shared" si="6"/>
        <v>0.96299999999999997</v>
      </c>
      <c r="Z7" s="23">
        <v>23.388172521120499</v>
      </c>
      <c r="AA7" s="120">
        <f t="shared" si="7"/>
        <v>0.79620000000000002</v>
      </c>
      <c r="AB7" s="338">
        <f t="shared" si="8"/>
        <v>6.8146000000000004</v>
      </c>
      <c r="AC7" s="223">
        <f t="shared" si="9"/>
        <v>0.92589999999999995</v>
      </c>
      <c r="AD7" s="339" t="s">
        <v>1375</v>
      </c>
      <c r="AE7" s="356">
        <v>5</v>
      </c>
      <c r="AG7"/>
      <c r="AH7" s="154" t="s">
        <v>1380</v>
      </c>
      <c r="AI7" s="155" t="s">
        <v>1381</v>
      </c>
      <c r="AJ7"/>
      <c r="AL7" s="434" t="s">
        <v>1384</v>
      </c>
      <c r="AM7" s="439" t="s">
        <v>1388</v>
      </c>
      <c r="AN7" s="445" t="s">
        <v>1750</v>
      </c>
      <c r="AO7" s="450" t="s">
        <v>1758</v>
      </c>
      <c r="AP7" s="451">
        <v>96.584912000000003</v>
      </c>
      <c r="AQ7" s="460"/>
    </row>
    <row r="8" spans="2:43" s="6" customFormat="1" ht="15.75" thickBot="1" x14ac:dyDescent="0.3">
      <c r="B8" s="355" t="s">
        <v>1144</v>
      </c>
      <c r="C8" s="20" t="s">
        <v>1333</v>
      </c>
      <c r="D8" s="11">
        <v>54013</v>
      </c>
      <c r="E8" s="11" t="s">
        <v>12</v>
      </c>
      <c r="F8" s="14">
        <v>5</v>
      </c>
      <c r="G8" s="102">
        <v>280.2715710848592</v>
      </c>
      <c r="H8" s="101">
        <v>6420</v>
      </c>
      <c r="I8" s="23">
        <v>22.906354630081925</v>
      </c>
      <c r="J8" s="101">
        <v>2390</v>
      </c>
      <c r="K8" s="64">
        <v>2.68</v>
      </c>
      <c r="L8" s="23">
        <v>25.89958158995816</v>
      </c>
      <c r="M8" s="120">
        <f t="shared" si="0"/>
        <v>0.94440000000000002</v>
      </c>
      <c r="N8" s="23">
        <v>36.1</v>
      </c>
      <c r="O8" s="120">
        <f t="shared" si="1"/>
        <v>0.90739999999999998</v>
      </c>
      <c r="P8" s="23">
        <v>39.859813084112147</v>
      </c>
      <c r="Q8" s="120">
        <f t="shared" si="2"/>
        <v>0.92589999999999995</v>
      </c>
      <c r="R8" s="23">
        <v>22.328125</v>
      </c>
      <c r="S8" s="120">
        <f t="shared" si="3"/>
        <v>0.62960000000000005</v>
      </c>
      <c r="T8" s="23">
        <v>15.413300186451211</v>
      </c>
      <c r="U8" s="120">
        <f t="shared" si="4"/>
        <v>0.61109999999999998</v>
      </c>
      <c r="V8" s="41">
        <v>-18.329618460731613</v>
      </c>
      <c r="W8" s="120">
        <f t="shared" si="5"/>
        <v>0.96299999999999997</v>
      </c>
      <c r="X8" s="44">
        <v>103700</v>
      </c>
      <c r="Y8" s="120">
        <f t="shared" si="6"/>
        <v>0.66670000000000007</v>
      </c>
      <c r="Z8" s="23">
        <v>27.064220183486238</v>
      </c>
      <c r="AA8" s="120">
        <f t="shared" si="7"/>
        <v>0.90739999999999998</v>
      </c>
      <c r="AB8" s="338">
        <f t="shared" si="8"/>
        <v>6.5554999999999994</v>
      </c>
      <c r="AC8" s="223">
        <f t="shared" si="9"/>
        <v>0.90739999999999998</v>
      </c>
      <c r="AD8" s="339" t="s">
        <v>1375</v>
      </c>
      <c r="AE8" s="356">
        <v>6</v>
      </c>
      <c r="AG8"/>
      <c r="AH8" s="156" t="s">
        <v>1382</v>
      </c>
      <c r="AI8" s="157" t="s">
        <v>1383</v>
      </c>
      <c r="AJ8"/>
      <c r="AL8" s="434" t="s">
        <v>1384</v>
      </c>
      <c r="AM8" s="441" t="s">
        <v>1390</v>
      </c>
      <c r="AN8" s="446" t="s">
        <v>1751</v>
      </c>
      <c r="AO8" s="450" t="s">
        <v>1758</v>
      </c>
      <c r="AP8" s="451">
        <v>92.207389000000006</v>
      </c>
      <c r="AQ8" s="460"/>
    </row>
    <row r="9" spans="2:43" s="6" customFormat="1" x14ac:dyDescent="0.25">
      <c r="B9" s="355" t="s">
        <v>1288</v>
      </c>
      <c r="C9" s="20" t="s">
        <v>1333</v>
      </c>
      <c r="D9" s="11">
        <v>54045</v>
      </c>
      <c r="E9" s="11" t="s">
        <v>44</v>
      </c>
      <c r="F9" s="14">
        <v>2</v>
      </c>
      <c r="G9" s="102">
        <v>455.31747182485509</v>
      </c>
      <c r="H9" s="101">
        <v>32786</v>
      </c>
      <c r="I9" s="23">
        <v>72.006900742459635</v>
      </c>
      <c r="J9" s="101">
        <v>12382</v>
      </c>
      <c r="K9" s="64">
        <v>2.6</v>
      </c>
      <c r="L9" s="23">
        <v>23.768373445323856</v>
      </c>
      <c r="M9" s="120">
        <f t="shared" si="0"/>
        <v>0.88880000000000003</v>
      </c>
      <c r="N9" s="23">
        <v>38.1</v>
      </c>
      <c r="O9" s="120">
        <f t="shared" si="1"/>
        <v>0.96289999999999998</v>
      </c>
      <c r="P9" s="23">
        <v>37.964375038126029</v>
      </c>
      <c r="Q9" s="120">
        <f t="shared" si="2"/>
        <v>0.44440000000000002</v>
      </c>
      <c r="R9" s="23">
        <v>30.274091529207492</v>
      </c>
      <c r="S9" s="120">
        <f t="shared" si="3"/>
        <v>0.92589999999999995</v>
      </c>
      <c r="T9" s="23">
        <v>19.672131147540984</v>
      </c>
      <c r="U9" s="120">
        <f t="shared" si="4"/>
        <v>0.88880000000000003</v>
      </c>
      <c r="V9" s="41">
        <v>-11.365430149960536</v>
      </c>
      <c r="W9" s="120">
        <f t="shared" si="5"/>
        <v>0.77780000000000005</v>
      </c>
      <c r="X9" s="44">
        <v>92100</v>
      </c>
      <c r="Y9" s="120">
        <f t="shared" si="6"/>
        <v>0.83340000000000003</v>
      </c>
      <c r="Z9" s="23">
        <v>20.488521089161775</v>
      </c>
      <c r="AA9" s="120">
        <f t="shared" si="7"/>
        <v>0.68510000000000004</v>
      </c>
      <c r="AB9" s="338">
        <f t="shared" si="8"/>
        <v>6.4071000000000007</v>
      </c>
      <c r="AC9" s="124">
        <f t="shared" si="9"/>
        <v>0.88880000000000003</v>
      </c>
      <c r="AD9" s="340" t="s">
        <v>1375</v>
      </c>
      <c r="AE9" s="356">
        <v>7</v>
      </c>
      <c r="AL9" s="434" t="s">
        <v>1384</v>
      </c>
      <c r="AM9" s="439" t="s">
        <v>1388</v>
      </c>
      <c r="AN9" s="446" t="s">
        <v>1751</v>
      </c>
      <c r="AO9" s="450" t="s">
        <v>1758</v>
      </c>
      <c r="AP9" s="451">
        <v>96.988512999999998</v>
      </c>
      <c r="AQ9" s="459" t="s">
        <v>1393</v>
      </c>
    </row>
    <row r="10" spans="2:43" s="6" customFormat="1" x14ac:dyDescent="0.25">
      <c r="B10" s="355" t="s">
        <v>1135</v>
      </c>
      <c r="C10" s="20" t="s">
        <v>1333</v>
      </c>
      <c r="D10" s="11">
        <v>54007</v>
      </c>
      <c r="E10" s="11" t="s">
        <v>6</v>
      </c>
      <c r="F10" s="14">
        <v>7</v>
      </c>
      <c r="G10" s="102">
        <v>516.23514356040312</v>
      </c>
      <c r="H10" s="101">
        <v>12702</v>
      </c>
      <c r="I10" s="23">
        <v>24.60506642844198</v>
      </c>
      <c r="J10" s="101">
        <v>4532</v>
      </c>
      <c r="K10" s="64">
        <v>2.73</v>
      </c>
      <c r="L10" s="23">
        <v>19.924977934686673</v>
      </c>
      <c r="M10" s="120">
        <f t="shared" si="0"/>
        <v>0.72219999999999995</v>
      </c>
      <c r="N10" s="23">
        <v>28.4</v>
      </c>
      <c r="O10" s="120">
        <f t="shared" si="1"/>
        <v>0.70369999999999999</v>
      </c>
      <c r="P10" s="23">
        <v>39.371752479924425</v>
      </c>
      <c r="Q10" s="120">
        <f t="shared" si="2"/>
        <v>0.81479999999999997</v>
      </c>
      <c r="R10" s="23">
        <v>20.575632629962001</v>
      </c>
      <c r="S10" s="120">
        <f t="shared" si="3"/>
        <v>0.55549999999999999</v>
      </c>
      <c r="T10" s="23">
        <v>17.944899478778854</v>
      </c>
      <c r="U10" s="120">
        <f t="shared" si="4"/>
        <v>0.79620000000000002</v>
      </c>
      <c r="V10" s="41">
        <v>-14.294567238173931</v>
      </c>
      <c r="W10" s="120">
        <f t="shared" si="5"/>
        <v>0.92600000000000005</v>
      </c>
      <c r="X10" s="44">
        <v>88700</v>
      </c>
      <c r="Y10" s="120">
        <f t="shared" si="6"/>
        <v>0.85189999999999999</v>
      </c>
      <c r="Z10" s="23">
        <v>26.854460093896716</v>
      </c>
      <c r="AA10" s="120">
        <f t="shared" si="7"/>
        <v>0.88880000000000003</v>
      </c>
      <c r="AB10" s="338">
        <f t="shared" si="8"/>
        <v>6.259100000000001</v>
      </c>
      <c r="AC10" s="124">
        <f t="shared" si="9"/>
        <v>0.87029999999999996</v>
      </c>
      <c r="AD10" s="340" t="s">
        <v>1375</v>
      </c>
      <c r="AE10" s="356">
        <v>8</v>
      </c>
      <c r="AL10" s="434" t="s">
        <v>1384</v>
      </c>
      <c r="AM10" s="440" t="s">
        <v>1389</v>
      </c>
      <c r="AN10" s="436" t="s">
        <v>1752</v>
      </c>
      <c r="AO10" s="450" t="s">
        <v>1758</v>
      </c>
      <c r="AP10" s="451">
        <v>93.076684</v>
      </c>
      <c r="AQ10" s="460"/>
    </row>
    <row r="11" spans="2:43" s="6" customFormat="1" x14ac:dyDescent="0.25">
      <c r="B11" s="355" t="s">
        <v>1267</v>
      </c>
      <c r="C11" s="20" t="s">
        <v>1333</v>
      </c>
      <c r="D11" s="11">
        <v>54085</v>
      </c>
      <c r="E11" s="11" t="s">
        <v>84</v>
      </c>
      <c r="F11" s="14">
        <v>5</v>
      </c>
      <c r="G11" s="102">
        <v>453.49780656989981</v>
      </c>
      <c r="H11" s="101">
        <v>8676</v>
      </c>
      <c r="I11" s="23">
        <v>19.131294295825278</v>
      </c>
      <c r="J11" s="101">
        <v>3121</v>
      </c>
      <c r="K11" s="64">
        <v>2.77</v>
      </c>
      <c r="L11" s="23">
        <v>15.956424223005447</v>
      </c>
      <c r="M11" s="120">
        <f t="shared" si="0"/>
        <v>0.4259</v>
      </c>
      <c r="N11" s="23">
        <v>27.7</v>
      </c>
      <c r="O11" s="120">
        <f t="shared" si="1"/>
        <v>0.64810000000000001</v>
      </c>
      <c r="P11" s="23">
        <v>39.6726602120793</v>
      </c>
      <c r="Q11" s="120">
        <f t="shared" si="2"/>
        <v>0.83330000000000004</v>
      </c>
      <c r="R11" s="23">
        <v>28.172765169059748</v>
      </c>
      <c r="S11" s="120">
        <f t="shared" si="3"/>
        <v>0.88880000000000003</v>
      </c>
      <c r="T11" s="23">
        <v>18.55588838089232</v>
      </c>
      <c r="U11" s="120">
        <f t="shared" si="4"/>
        <v>0.8518</v>
      </c>
      <c r="V11" s="41">
        <v>-19.18843908507991</v>
      </c>
      <c r="W11" s="120">
        <f t="shared" si="5"/>
        <v>0.98150000000000004</v>
      </c>
      <c r="X11" s="44">
        <v>97100</v>
      </c>
      <c r="Y11" s="120">
        <f t="shared" si="6"/>
        <v>0.74080000000000001</v>
      </c>
      <c r="Z11" s="23">
        <v>21.531322505800464</v>
      </c>
      <c r="AA11" s="120">
        <f t="shared" si="7"/>
        <v>0.70369999999999999</v>
      </c>
      <c r="AB11" s="338">
        <f t="shared" si="8"/>
        <v>6.073900000000001</v>
      </c>
      <c r="AC11" s="124">
        <f t="shared" si="9"/>
        <v>0.8518</v>
      </c>
      <c r="AD11" s="340" t="s">
        <v>1375</v>
      </c>
      <c r="AE11" s="356">
        <v>9</v>
      </c>
      <c r="AL11" s="435" t="s">
        <v>1387</v>
      </c>
      <c r="AM11" s="442" t="s">
        <v>1391</v>
      </c>
      <c r="AN11" s="436" t="s">
        <v>1752</v>
      </c>
      <c r="AO11" s="452" t="s">
        <v>1759</v>
      </c>
      <c r="AP11" s="453">
        <v>79.509468999999996</v>
      </c>
      <c r="AQ11" s="460"/>
    </row>
    <row r="12" spans="2:43" s="6" customFormat="1" x14ac:dyDescent="0.25">
      <c r="B12" s="355" t="s">
        <v>1186</v>
      </c>
      <c r="C12" s="20" t="s">
        <v>1333</v>
      </c>
      <c r="D12" s="11">
        <v>54043</v>
      </c>
      <c r="E12" s="11" t="s">
        <v>42</v>
      </c>
      <c r="F12" s="14">
        <v>2</v>
      </c>
      <c r="G12" s="102">
        <v>438.70883540936188</v>
      </c>
      <c r="H12" s="101">
        <v>20625</v>
      </c>
      <c r="I12" s="23">
        <v>47.01295787844046</v>
      </c>
      <c r="J12" s="101">
        <v>7759</v>
      </c>
      <c r="K12" s="64">
        <v>2.65</v>
      </c>
      <c r="L12" s="23">
        <v>19.731924217038276</v>
      </c>
      <c r="M12" s="120">
        <f t="shared" si="0"/>
        <v>0.70369999999999999</v>
      </c>
      <c r="N12" s="23">
        <v>30.8</v>
      </c>
      <c r="O12" s="120">
        <f t="shared" si="1"/>
        <v>0.81479999999999997</v>
      </c>
      <c r="P12" s="23">
        <v>37.711515151515151</v>
      </c>
      <c r="Q12" s="120">
        <f t="shared" si="2"/>
        <v>0.3518</v>
      </c>
      <c r="R12" s="23">
        <v>27.377017305074858</v>
      </c>
      <c r="S12" s="120">
        <f t="shared" si="3"/>
        <v>0.87029999999999996</v>
      </c>
      <c r="T12" s="23">
        <v>19.013121924548933</v>
      </c>
      <c r="U12" s="120">
        <f t="shared" si="4"/>
        <v>0.87029999999999996</v>
      </c>
      <c r="V12" s="41">
        <v>-5.7872928176795586</v>
      </c>
      <c r="W12" s="120">
        <f t="shared" si="5"/>
        <v>0.46299999999999997</v>
      </c>
      <c r="X12" s="44">
        <v>82900</v>
      </c>
      <c r="Y12" s="120">
        <f t="shared" si="6"/>
        <v>0.90749999999999997</v>
      </c>
      <c r="Z12" s="23">
        <v>32.09001875390706</v>
      </c>
      <c r="AA12" s="120">
        <f t="shared" si="7"/>
        <v>1</v>
      </c>
      <c r="AB12" s="338">
        <f t="shared" si="8"/>
        <v>5.9813999999999989</v>
      </c>
      <c r="AC12" s="124">
        <f t="shared" si="9"/>
        <v>0.83330000000000004</v>
      </c>
      <c r="AD12" s="340" t="s">
        <v>1375</v>
      </c>
      <c r="AE12" s="356">
        <v>10</v>
      </c>
      <c r="AL12" s="434" t="s">
        <v>1384</v>
      </c>
      <c r="AM12" s="440" t="s">
        <v>1389</v>
      </c>
      <c r="AN12" s="446" t="s">
        <v>1751</v>
      </c>
      <c r="AO12" s="450" t="s">
        <v>1758</v>
      </c>
      <c r="AP12" s="451">
        <v>91.462278999999995</v>
      </c>
      <c r="AQ12" s="460"/>
    </row>
    <row r="13" spans="2:43" s="6" customFormat="1" ht="15.75" thickBot="1" x14ac:dyDescent="0.3">
      <c r="B13" s="357" t="s">
        <v>1237</v>
      </c>
      <c r="C13" s="358" t="s">
        <v>1333</v>
      </c>
      <c r="D13" s="359">
        <v>54087</v>
      </c>
      <c r="E13" s="359" t="s">
        <v>86</v>
      </c>
      <c r="F13" s="360">
        <v>5</v>
      </c>
      <c r="G13" s="361">
        <v>483.41920316418935</v>
      </c>
      <c r="H13" s="362">
        <v>14129</v>
      </c>
      <c r="I13" s="363">
        <v>29.227221234736927</v>
      </c>
      <c r="J13" s="362">
        <v>5376</v>
      </c>
      <c r="K13" s="364">
        <v>2.61</v>
      </c>
      <c r="L13" s="363">
        <v>20.926339285714285</v>
      </c>
      <c r="M13" s="365">
        <f t="shared" si="0"/>
        <v>0.77769999999999995</v>
      </c>
      <c r="N13" s="363">
        <v>34.9</v>
      </c>
      <c r="O13" s="365">
        <f t="shared" si="1"/>
        <v>0.87029999999999996</v>
      </c>
      <c r="P13" s="363">
        <v>38.672234411494088</v>
      </c>
      <c r="Q13" s="365">
        <f t="shared" si="2"/>
        <v>0.68510000000000004</v>
      </c>
      <c r="R13" s="363">
        <v>26.532355663130918</v>
      </c>
      <c r="S13" s="365">
        <f t="shared" si="3"/>
        <v>0.81479999999999997</v>
      </c>
      <c r="T13" s="363">
        <v>19.726027397260275</v>
      </c>
      <c r="U13" s="365">
        <f t="shared" si="4"/>
        <v>0.90739999999999998</v>
      </c>
      <c r="V13" s="366">
        <v>-6.0163473134128367</v>
      </c>
      <c r="W13" s="365">
        <f t="shared" si="5"/>
        <v>0.48150000000000004</v>
      </c>
      <c r="X13" s="367">
        <v>107200</v>
      </c>
      <c r="Y13" s="365">
        <f t="shared" si="6"/>
        <v>0.57410000000000005</v>
      </c>
      <c r="Z13" s="363">
        <v>24.655436447166924</v>
      </c>
      <c r="AA13" s="365">
        <f t="shared" si="7"/>
        <v>0.8518</v>
      </c>
      <c r="AB13" s="368">
        <f t="shared" si="8"/>
        <v>5.9627000000000008</v>
      </c>
      <c r="AC13" s="305">
        <f t="shared" si="9"/>
        <v>0.81479999999999997</v>
      </c>
      <c r="AD13" s="369" t="s">
        <v>1375</v>
      </c>
      <c r="AE13" s="370">
        <v>11</v>
      </c>
      <c r="AL13" s="434" t="s">
        <v>1384</v>
      </c>
      <c r="AM13" s="439" t="s">
        <v>1388</v>
      </c>
      <c r="AN13" s="446" t="s">
        <v>1751</v>
      </c>
      <c r="AO13" s="450" t="s">
        <v>1758</v>
      </c>
      <c r="AP13" s="451">
        <v>94.628996999999998</v>
      </c>
      <c r="AQ13" s="460"/>
    </row>
    <row r="14" spans="2:43" s="6" customFormat="1" x14ac:dyDescent="0.25">
      <c r="B14" s="341" t="s">
        <v>1132</v>
      </c>
      <c r="C14" s="342" t="s">
        <v>1333</v>
      </c>
      <c r="D14" s="343">
        <v>54005</v>
      </c>
      <c r="E14" s="343" t="s">
        <v>4</v>
      </c>
      <c r="F14" s="344">
        <v>3</v>
      </c>
      <c r="G14" s="345">
        <v>502.87087152381906</v>
      </c>
      <c r="H14" s="346">
        <v>22059</v>
      </c>
      <c r="I14" s="347">
        <v>43.866131941895844</v>
      </c>
      <c r="J14" s="346">
        <v>7821</v>
      </c>
      <c r="K14" s="348">
        <v>2.81</v>
      </c>
      <c r="L14" s="347">
        <v>18.59097302135277</v>
      </c>
      <c r="M14" s="349">
        <f t="shared" si="0"/>
        <v>0.59250000000000003</v>
      </c>
      <c r="N14" s="347">
        <v>35.299999999999997</v>
      </c>
      <c r="O14" s="349">
        <f t="shared" si="1"/>
        <v>0.88880000000000003</v>
      </c>
      <c r="P14" s="347">
        <v>37.467700258397933</v>
      </c>
      <c r="Q14" s="349">
        <f t="shared" si="2"/>
        <v>0.29620000000000002</v>
      </c>
      <c r="R14" s="347">
        <v>25.085690781956949</v>
      </c>
      <c r="S14" s="349">
        <f t="shared" si="3"/>
        <v>0.77769999999999995</v>
      </c>
      <c r="T14" s="347">
        <v>15.925878757004586</v>
      </c>
      <c r="U14" s="349">
        <f t="shared" si="4"/>
        <v>0.70369999999999999</v>
      </c>
      <c r="V14" s="350">
        <v>-11.449916764789476</v>
      </c>
      <c r="W14" s="349">
        <f t="shared" si="5"/>
        <v>0.79630000000000001</v>
      </c>
      <c r="X14" s="351">
        <v>80100</v>
      </c>
      <c r="Y14" s="349">
        <f t="shared" si="6"/>
        <v>0.94450000000000001</v>
      </c>
      <c r="Z14" s="347">
        <v>27.547537786445638</v>
      </c>
      <c r="AA14" s="349">
        <f t="shared" si="7"/>
        <v>0.92589999999999995</v>
      </c>
      <c r="AB14" s="352">
        <f t="shared" si="8"/>
        <v>5.9256000000000002</v>
      </c>
      <c r="AC14" s="307">
        <f t="shared" si="9"/>
        <v>0.79620000000000002</v>
      </c>
      <c r="AD14" s="371" t="s">
        <v>1377</v>
      </c>
      <c r="AE14" s="354">
        <v>12</v>
      </c>
      <c r="AL14" s="434" t="s">
        <v>1384</v>
      </c>
      <c r="AM14" s="440" t="s">
        <v>1389</v>
      </c>
      <c r="AN14" s="446" t="s">
        <v>1751</v>
      </c>
      <c r="AO14" s="450" t="s">
        <v>1758</v>
      </c>
      <c r="AP14" s="451">
        <v>92.083203999999995</v>
      </c>
      <c r="AQ14" s="460"/>
    </row>
    <row r="15" spans="2:43" s="6" customFormat="1" x14ac:dyDescent="0.25">
      <c r="B15" s="355" t="s">
        <v>1240</v>
      </c>
      <c r="C15" s="20" t="s">
        <v>1333</v>
      </c>
      <c r="D15" s="11">
        <v>54089</v>
      </c>
      <c r="E15" s="11" t="s">
        <v>88</v>
      </c>
      <c r="F15" s="14">
        <v>1</v>
      </c>
      <c r="G15" s="102">
        <v>367.39386213195326</v>
      </c>
      <c r="H15" s="101">
        <v>12125</v>
      </c>
      <c r="I15" s="23">
        <v>33.002728814356679</v>
      </c>
      <c r="J15" s="101">
        <v>4982</v>
      </c>
      <c r="K15" s="64">
        <v>2.2799999999999998</v>
      </c>
      <c r="L15" s="23">
        <v>20.574066639903656</v>
      </c>
      <c r="M15" s="120">
        <f t="shared" si="0"/>
        <v>0.75919999999999999</v>
      </c>
      <c r="N15" s="23">
        <v>29.8</v>
      </c>
      <c r="O15" s="120">
        <f t="shared" si="1"/>
        <v>0.77769999999999995</v>
      </c>
      <c r="P15" s="23">
        <v>38.754639175257729</v>
      </c>
      <c r="Q15" s="120">
        <f t="shared" si="2"/>
        <v>0.70369999999999999</v>
      </c>
      <c r="R15" s="23">
        <v>30.274826587057685</v>
      </c>
      <c r="S15" s="120">
        <f t="shared" si="3"/>
        <v>0.94440000000000002</v>
      </c>
      <c r="T15" s="23">
        <v>15.630606860158311</v>
      </c>
      <c r="U15" s="120">
        <f t="shared" si="4"/>
        <v>0.64810000000000001</v>
      </c>
      <c r="V15" s="41">
        <v>-14.130825016155669</v>
      </c>
      <c r="W15" s="120">
        <f t="shared" si="5"/>
        <v>0.88890000000000002</v>
      </c>
      <c r="X15" s="44">
        <v>104500</v>
      </c>
      <c r="Y15" s="120">
        <f t="shared" si="6"/>
        <v>0.62969999999999993</v>
      </c>
      <c r="Z15" s="23">
        <v>14.772045590881824</v>
      </c>
      <c r="AA15" s="120">
        <f t="shared" si="7"/>
        <v>0.3518</v>
      </c>
      <c r="AB15" s="338">
        <f t="shared" si="8"/>
        <v>5.7035</v>
      </c>
      <c r="AC15" s="126">
        <f t="shared" si="9"/>
        <v>0.77769999999999995</v>
      </c>
      <c r="AD15" s="335" t="s">
        <v>1377</v>
      </c>
      <c r="AE15" s="356">
        <v>13</v>
      </c>
      <c r="AL15" s="434" t="s">
        <v>1384</v>
      </c>
      <c r="AM15" s="439" t="s">
        <v>1388</v>
      </c>
      <c r="AN15" s="446" t="s">
        <v>1751</v>
      </c>
      <c r="AO15" s="450" t="s">
        <v>1758</v>
      </c>
      <c r="AP15" s="451">
        <v>91.927972999999994</v>
      </c>
      <c r="AQ15" s="460"/>
    </row>
    <row r="16" spans="2:43" s="6" customFormat="1" x14ac:dyDescent="0.25">
      <c r="B16" s="355" t="s">
        <v>1258</v>
      </c>
      <c r="C16" s="20" t="s">
        <v>1333</v>
      </c>
      <c r="D16" s="11">
        <v>54105</v>
      </c>
      <c r="E16" s="11" t="s">
        <v>104</v>
      </c>
      <c r="F16" s="14">
        <v>5</v>
      </c>
      <c r="G16" s="102">
        <v>234.82730673336914</v>
      </c>
      <c r="H16" s="101">
        <v>5264</v>
      </c>
      <c r="I16" s="23">
        <v>22.416473080692118</v>
      </c>
      <c r="J16" s="101">
        <v>2081</v>
      </c>
      <c r="K16" s="64">
        <v>2.5299999999999998</v>
      </c>
      <c r="L16" s="23">
        <v>22.585295530994713</v>
      </c>
      <c r="M16" s="120">
        <f t="shared" si="0"/>
        <v>0.8518</v>
      </c>
      <c r="N16" s="23">
        <v>24.6</v>
      </c>
      <c r="O16" s="120">
        <f t="shared" si="1"/>
        <v>0.4259</v>
      </c>
      <c r="P16" s="23">
        <v>37.898936170212764</v>
      </c>
      <c r="Q16" s="120">
        <f t="shared" si="2"/>
        <v>0.4259</v>
      </c>
      <c r="R16" s="23">
        <v>24.791033434650455</v>
      </c>
      <c r="S16" s="120">
        <f t="shared" si="3"/>
        <v>0.72219999999999995</v>
      </c>
      <c r="T16" s="23">
        <v>18.146618482188952</v>
      </c>
      <c r="U16" s="120">
        <f t="shared" si="4"/>
        <v>0.81479999999999997</v>
      </c>
      <c r="V16" s="41">
        <v>-9.1481546265523885</v>
      </c>
      <c r="W16" s="120">
        <f t="shared" si="5"/>
        <v>0.70379999999999998</v>
      </c>
      <c r="X16" s="44">
        <v>97700</v>
      </c>
      <c r="Y16" s="120">
        <f t="shared" si="6"/>
        <v>0.72229999999999994</v>
      </c>
      <c r="Z16" s="23">
        <v>23.099099099099099</v>
      </c>
      <c r="AA16" s="120">
        <f t="shared" si="7"/>
        <v>0.77769999999999995</v>
      </c>
      <c r="AB16" s="338">
        <f t="shared" si="8"/>
        <v>5.4444000000000008</v>
      </c>
      <c r="AC16" s="126">
        <f t="shared" si="9"/>
        <v>0.75919999999999999</v>
      </c>
      <c r="AD16" s="335" t="s">
        <v>1377</v>
      </c>
      <c r="AE16" s="356">
        <v>14</v>
      </c>
      <c r="AL16" s="434" t="s">
        <v>1384</v>
      </c>
      <c r="AM16" s="441" t="s">
        <v>1390</v>
      </c>
      <c r="AN16" s="446" t="s">
        <v>1751</v>
      </c>
      <c r="AO16" s="452" t="s">
        <v>1759</v>
      </c>
      <c r="AP16" s="453">
        <v>75.783918</v>
      </c>
      <c r="AQ16" s="460"/>
    </row>
    <row r="17" spans="2:43" s="6" customFormat="1" x14ac:dyDescent="0.25">
      <c r="B17" s="355" t="s">
        <v>1249</v>
      </c>
      <c r="C17" s="20" t="s">
        <v>1333</v>
      </c>
      <c r="D17" s="11">
        <v>54099</v>
      </c>
      <c r="E17" s="11" t="s">
        <v>98</v>
      </c>
      <c r="F17" s="14">
        <v>2</v>
      </c>
      <c r="G17" s="102">
        <v>512.15279962430736</v>
      </c>
      <c r="H17" s="101">
        <v>39337</v>
      </c>
      <c r="I17" s="23">
        <v>76.807156045726757</v>
      </c>
      <c r="J17" s="101">
        <v>14479</v>
      </c>
      <c r="K17" s="64">
        <v>2.71</v>
      </c>
      <c r="L17" s="23">
        <v>20.291456592306098</v>
      </c>
      <c r="M17" s="120">
        <f t="shared" si="0"/>
        <v>0.74070000000000003</v>
      </c>
      <c r="N17" s="23">
        <v>28.3</v>
      </c>
      <c r="O17" s="120">
        <f t="shared" si="1"/>
        <v>0.68510000000000004</v>
      </c>
      <c r="P17" s="23">
        <v>37.814271550957116</v>
      </c>
      <c r="Q17" s="120">
        <f t="shared" si="2"/>
        <v>0.38879999999999998</v>
      </c>
      <c r="R17" s="23">
        <v>23.996531850869587</v>
      </c>
      <c r="S17" s="120">
        <f t="shared" si="3"/>
        <v>0.70369999999999999</v>
      </c>
      <c r="T17" s="23">
        <v>18.277288639015595</v>
      </c>
      <c r="U17" s="120">
        <f t="shared" si="4"/>
        <v>0.83330000000000004</v>
      </c>
      <c r="V17" s="41">
        <v>-8.2366234316517968</v>
      </c>
      <c r="W17" s="120">
        <f t="shared" si="5"/>
        <v>0.6482</v>
      </c>
      <c r="X17" s="44">
        <v>105100</v>
      </c>
      <c r="Y17" s="120">
        <f t="shared" si="6"/>
        <v>0.61119999999999997</v>
      </c>
      <c r="Z17" s="23">
        <v>20.020758221348192</v>
      </c>
      <c r="AA17" s="120">
        <f t="shared" si="7"/>
        <v>0.64810000000000001</v>
      </c>
      <c r="AB17" s="338">
        <f t="shared" si="8"/>
        <v>5.2591000000000001</v>
      </c>
      <c r="AC17" s="126">
        <f t="shared" si="9"/>
        <v>0.74070000000000003</v>
      </c>
      <c r="AD17" s="335" t="s">
        <v>1377</v>
      </c>
      <c r="AE17" s="356">
        <v>15</v>
      </c>
      <c r="AL17" s="435" t="s">
        <v>1387</v>
      </c>
      <c r="AM17" s="440" t="s">
        <v>1389</v>
      </c>
      <c r="AN17" s="446" t="s">
        <v>1751</v>
      </c>
      <c r="AO17" s="452" t="s">
        <v>1759</v>
      </c>
      <c r="AP17" s="451">
        <v>83.328158999999999</v>
      </c>
      <c r="AQ17" s="460"/>
    </row>
    <row r="18" spans="2:43" s="6" customFormat="1" x14ac:dyDescent="0.25">
      <c r="B18" s="355" t="s">
        <v>1153</v>
      </c>
      <c r="C18" s="20" t="s">
        <v>1333</v>
      </c>
      <c r="D18" s="11">
        <v>54019</v>
      </c>
      <c r="E18" s="11" t="s">
        <v>18</v>
      </c>
      <c r="F18" s="14">
        <v>4</v>
      </c>
      <c r="G18" s="102">
        <v>668.20398871588839</v>
      </c>
      <c r="H18" s="101">
        <v>41056</v>
      </c>
      <c r="I18" s="23">
        <v>61.442315061451204</v>
      </c>
      <c r="J18" s="101">
        <v>15836</v>
      </c>
      <c r="K18" s="64">
        <v>2.5</v>
      </c>
      <c r="L18" s="23">
        <v>21.078555190704723</v>
      </c>
      <c r="M18" s="120">
        <f t="shared" si="0"/>
        <v>0.79620000000000002</v>
      </c>
      <c r="N18" s="23">
        <v>27.1</v>
      </c>
      <c r="O18" s="120">
        <f t="shared" si="1"/>
        <v>0.55549999999999999</v>
      </c>
      <c r="P18" s="23">
        <v>38.374415432579887</v>
      </c>
      <c r="Q18" s="120">
        <f t="shared" si="2"/>
        <v>0.61109999999999998</v>
      </c>
      <c r="R18" s="23">
        <v>26.3</v>
      </c>
      <c r="S18" s="120">
        <f t="shared" si="3"/>
        <v>0.79620000000000002</v>
      </c>
      <c r="T18" s="23">
        <v>15.619705902283663</v>
      </c>
      <c r="U18" s="120">
        <f t="shared" si="4"/>
        <v>0.62960000000000005</v>
      </c>
      <c r="V18" s="41">
        <v>-12.057168922000912</v>
      </c>
      <c r="W18" s="120">
        <f t="shared" si="5"/>
        <v>0.81489999999999996</v>
      </c>
      <c r="X18" s="44">
        <v>95700</v>
      </c>
      <c r="Y18" s="120">
        <f t="shared" si="6"/>
        <v>0.77780000000000005</v>
      </c>
      <c r="Z18" s="23">
        <v>12.809405940594059</v>
      </c>
      <c r="AA18" s="120">
        <f t="shared" si="7"/>
        <v>0.2777</v>
      </c>
      <c r="AB18" s="338">
        <f t="shared" si="8"/>
        <v>5.2589999999999995</v>
      </c>
      <c r="AC18" s="126">
        <f t="shared" si="9"/>
        <v>0.72219999999999995</v>
      </c>
      <c r="AD18" s="335" t="s">
        <v>1377</v>
      </c>
      <c r="AE18" s="356">
        <v>16</v>
      </c>
      <c r="AL18" s="434" t="s">
        <v>1384</v>
      </c>
      <c r="AM18" s="439" t="s">
        <v>1388</v>
      </c>
      <c r="AN18" s="436" t="s">
        <v>1752</v>
      </c>
      <c r="AO18" s="452" t="s">
        <v>1759</v>
      </c>
      <c r="AP18" s="451">
        <v>85.284073000000006</v>
      </c>
      <c r="AQ18" s="460"/>
    </row>
    <row r="19" spans="2:43" s="6" customFormat="1" x14ac:dyDescent="0.25">
      <c r="B19" s="355" t="s">
        <v>1285</v>
      </c>
      <c r="C19" s="20" t="s">
        <v>1333</v>
      </c>
      <c r="D19" s="11">
        <v>54075</v>
      </c>
      <c r="E19" s="11" t="s">
        <v>74</v>
      </c>
      <c r="F19" s="14">
        <v>4</v>
      </c>
      <c r="G19" s="102">
        <v>941.14453738101702</v>
      </c>
      <c r="H19" s="101">
        <v>8006</v>
      </c>
      <c r="I19" s="23">
        <v>8.5099083434590437</v>
      </c>
      <c r="J19" s="101">
        <v>2912</v>
      </c>
      <c r="K19" s="64">
        <v>2.65</v>
      </c>
      <c r="L19" s="23">
        <v>16.929945054945055</v>
      </c>
      <c r="M19" s="120">
        <f t="shared" si="0"/>
        <v>0.51849999999999996</v>
      </c>
      <c r="N19" s="23">
        <v>27.9</v>
      </c>
      <c r="O19" s="120">
        <f t="shared" si="1"/>
        <v>0.66659999999999997</v>
      </c>
      <c r="P19" s="23">
        <v>40.369722707969025</v>
      </c>
      <c r="Q19" s="120">
        <f t="shared" si="2"/>
        <v>0.96289999999999998</v>
      </c>
      <c r="R19" s="23">
        <v>28.305544784800311</v>
      </c>
      <c r="S19" s="120">
        <f t="shared" si="3"/>
        <v>0.90739999999999998</v>
      </c>
      <c r="T19" s="23">
        <v>17.484461890742558</v>
      </c>
      <c r="U19" s="120">
        <f t="shared" si="4"/>
        <v>0.77769999999999995</v>
      </c>
      <c r="V19" s="41">
        <v>-9.748824406468632</v>
      </c>
      <c r="W19" s="120">
        <f t="shared" si="5"/>
        <v>0.74080000000000001</v>
      </c>
      <c r="X19" s="44">
        <v>130200</v>
      </c>
      <c r="Y19" s="120">
        <f t="shared" si="6"/>
        <v>0.27780000000000005</v>
      </c>
      <c r="Z19" s="23">
        <v>14.43827424177702</v>
      </c>
      <c r="AA19" s="120">
        <f t="shared" si="7"/>
        <v>0.33329999999999999</v>
      </c>
      <c r="AB19" s="338">
        <f t="shared" si="8"/>
        <v>5.1850000000000005</v>
      </c>
      <c r="AC19" s="126">
        <f t="shared" si="9"/>
        <v>0.70369999999999999</v>
      </c>
      <c r="AD19" s="335" t="s">
        <v>1377</v>
      </c>
      <c r="AE19" s="356">
        <v>17</v>
      </c>
      <c r="AL19" s="435" t="s">
        <v>1387</v>
      </c>
      <c r="AM19" s="441" t="s">
        <v>1390</v>
      </c>
      <c r="AN19" s="436" t="s">
        <v>1752</v>
      </c>
      <c r="AO19" s="450" t="s">
        <v>1758</v>
      </c>
      <c r="AP19" s="451">
        <v>92.579943999999998</v>
      </c>
      <c r="AQ19" s="460"/>
    </row>
    <row r="20" spans="2:43" s="6" customFormat="1" x14ac:dyDescent="0.25">
      <c r="B20" s="355" t="s">
        <v>1216</v>
      </c>
      <c r="C20" s="20" t="s">
        <v>1333</v>
      </c>
      <c r="D20" s="11">
        <v>54067</v>
      </c>
      <c r="E20" s="11" t="s">
        <v>66</v>
      </c>
      <c r="F20" s="14">
        <v>4</v>
      </c>
      <c r="G20" s="102">
        <v>653.88756833800983</v>
      </c>
      <c r="H20" s="101">
        <v>24770</v>
      </c>
      <c r="I20" s="23">
        <v>37.881130028145456</v>
      </c>
      <c r="J20" s="101">
        <v>9678</v>
      </c>
      <c r="K20" s="64">
        <v>2.54</v>
      </c>
      <c r="L20" s="23">
        <v>19.332506716263691</v>
      </c>
      <c r="M20" s="120">
        <f t="shared" si="0"/>
        <v>0.66659999999999997</v>
      </c>
      <c r="N20" s="23">
        <v>27.1</v>
      </c>
      <c r="O20" s="120">
        <f t="shared" si="1"/>
        <v>0.55549999999999999</v>
      </c>
      <c r="P20" s="23">
        <v>39.697214372224465</v>
      </c>
      <c r="Q20" s="120">
        <f t="shared" si="2"/>
        <v>0.8518</v>
      </c>
      <c r="R20" s="23">
        <v>22.32237109216403</v>
      </c>
      <c r="S20" s="120">
        <f t="shared" si="3"/>
        <v>0.61109999999999998</v>
      </c>
      <c r="T20" s="23">
        <v>11.228127913992649</v>
      </c>
      <c r="U20" s="120">
        <f t="shared" si="4"/>
        <v>0.33329999999999999</v>
      </c>
      <c r="V20" s="41">
        <v>-6.2097358289177755</v>
      </c>
      <c r="W20" s="120">
        <f t="shared" si="5"/>
        <v>0.5</v>
      </c>
      <c r="X20" s="44">
        <v>93700</v>
      </c>
      <c r="Y20" s="120">
        <f t="shared" si="6"/>
        <v>0.79630000000000001</v>
      </c>
      <c r="Z20" s="23">
        <v>21.842188991409479</v>
      </c>
      <c r="AA20" s="120">
        <f t="shared" si="7"/>
        <v>0.72219999999999995</v>
      </c>
      <c r="AB20" s="338">
        <f t="shared" si="8"/>
        <v>5.0367999999999995</v>
      </c>
      <c r="AC20" s="126">
        <f t="shared" si="9"/>
        <v>0.68510000000000004</v>
      </c>
      <c r="AD20" s="335" t="s">
        <v>1377</v>
      </c>
      <c r="AE20" s="356">
        <v>18</v>
      </c>
      <c r="AL20" s="434" t="s">
        <v>1384</v>
      </c>
      <c r="AM20" s="441" t="s">
        <v>1390</v>
      </c>
      <c r="AN20" s="436" t="s">
        <v>1752</v>
      </c>
      <c r="AO20" s="452" t="s">
        <v>1759</v>
      </c>
      <c r="AP20" s="451">
        <v>83.110834999999994</v>
      </c>
      <c r="AQ20" s="460"/>
    </row>
    <row r="21" spans="2:43" s="6" customFormat="1" x14ac:dyDescent="0.25">
      <c r="B21" s="355" t="s">
        <v>1279</v>
      </c>
      <c r="C21" s="20" t="s">
        <v>1333</v>
      </c>
      <c r="D21" s="11">
        <v>54063</v>
      </c>
      <c r="E21" s="11" t="s">
        <v>62</v>
      </c>
      <c r="F21" s="14">
        <v>1</v>
      </c>
      <c r="G21" s="102">
        <v>473.10657764773742</v>
      </c>
      <c r="H21" s="101">
        <v>12492</v>
      </c>
      <c r="I21" s="23">
        <v>26.404198525646393</v>
      </c>
      <c r="J21" s="101">
        <v>4493</v>
      </c>
      <c r="K21" s="64">
        <v>2.77</v>
      </c>
      <c r="L21" s="23">
        <v>13.932784331181839</v>
      </c>
      <c r="M21" s="120">
        <f t="shared" si="0"/>
        <v>0.22220000000000001</v>
      </c>
      <c r="N21" s="23">
        <v>31.9</v>
      </c>
      <c r="O21" s="120">
        <f t="shared" si="1"/>
        <v>0.83330000000000004</v>
      </c>
      <c r="P21" s="23">
        <v>40.770092859430036</v>
      </c>
      <c r="Q21" s="120">
        <f t="shared" si="2"/>
        <v>0.98140000000000005</v>
      </c>
      <c r="R21" s="23">
        <v>23.147403954348174</v>
      </c>
      <c r="S21" s="120">
        <f t="shared" si="3"/>
        <v>0.64810000000000001</v>
      </c>
      <c r="T21" s="23">
        <v>11.572052401746726</v>
      </c>
      <c r="U21" s="120">
        <f t="shared" si="4"/>
        <v>0.38879999999999998</v>
      </c>
      <c r="V21" s="41">
        <v>-8.3395052584802247</v>
      </c>
      <c r="W21" s="120">
        <f t="shared" si="5"/>
        <v>0.66670000000000007</v>
      </c>
      <c r="X21" s="44">
        <v>123300</v>
      </c>
      <c r="Y21" s="120">
        <f t="shared" si="6"/>
        <v>0.40749999999999997</v>
      </c>
      <c r="Z21" s="23">
        <v>19.226553937685924</v>
      </c>
      <c r="AA21" s="120">
        <f t="shared" si="7"/>
        <v>0.59250000000000003</v>
      </c>
      <c r="AB21" s="338">
        <f t="shared" si="8"/>
        <v>4.7404999999999999</v>
      </c>
      <c r="AC21" s="126">
        <f t="shared" si="9"/>
        <v>0.66659999999999997</v>
      </c>
      <c r="AD21" s="335" t="s">
        <v>1377</v>
      </c>
      <c r="AE21" s="356">
        <v>19</v>
      </c>
      <c r="AL21" s="435" t="s">
        <v>1387</v>
      </c>
      <c r="AM21" s="441" t="s">
        <v>1390</v>
      </c>
      <c r="AN21" s="446" t="s">
        <v>1751</v>
      </c>
      <c r="AO21" s="452" t="s">
        <v>1759</v>
      </c>
      <c r="AP21" s="451">
        <v>85.687674999999999</v>
      </c>
      <c r="AQ21" s="460"/>
    </row>
    <row r="22" spans="2:43" s="6" customFormat="1" x14ac:dyDescent="0.25">
      <c r="B22" s="355" t="s">
        <v>1231</v>
      </c>
      <c r="C22" s="20" t="s">
        <v>1333</v>
      </c>
      <c r="D22" s="11">
        <v>54081</v>
      </c>
      <c r="E22" s="11" t="s">
        <v>80</v>
      </c>
      <c r="F22" s="14">
        <v>1</v>
      </c>
      <c r="G22" s="102">
        <v>608.54611946757325</v>
      </c>
      <c r="H22" s="101">
        <v>74929</v>
      </c>
      <c r="I22" s="23">
        <v>123.12789056243852</v>
      </c>
      <c r="J22" s="101">
        <v>30033</v>
      </c>
      <c r="K22" s="64">
        <v>2.4</v>
      </c>
      <c r="L22" s="23">
        <v>22.352079379349384</v>
      </c>
      <c r="M22" s="120">
        <f t="shared" si="0"/>
        <v>0.83330000000000004</v>
      </c>
      <c r="N22" s="23">
        <v>26.4</v>
      </c>
      <c r="O22" s="120">
        <f t="shared" si="1"/>
        <v>0.51849999999999996</v>
      </c>
      <c r="P22" s="23">
        <v>38.214843385071198</v>
      </c>
      <c r="Q22" s="120">
        <f t="shared" si="2"/>
        <v>0.59250000000000003</v>
      </c>
      <c r="R22" s="23">
        <v>24.982133040131941</v>
      </c>
      <c r="S22" s="120">
        <f t="shared" si="3"/>
        <v>0.75919999999999999</v>
      </c>
      <c r="T22" s="23">
        <v>13.466320177980521</v>
      </c>
      <c r="U22" s="120">
        <f t="shared" si="4"/>
        <v>0.57399999999999995</v>
      </c>
      <c r="V22" s="41">
        <v>-5.4121913795508441</v>
      </c>
      <c r="W22" s="120">
        <f t="shared" si="5"/>
        <v>0.44450000000000001</v>
      </c>
      <c r="X22" s="44">
        <v>112300</v>
      </c>
      <c r="Y22" s="120">
        <f t="shared" si="6"/>
        <v>0.53710000000000002</v>
      </c>
      <c r="Z22" s="23">
        <v>16.922944270399217</v>
      </c>
      <c r="AA22" s="120">
        <f t="shared" si="7"/>
        <v>0.46289999999999998</v>
      </c>
      <c r="AB22" s="338">
        <f t="shared" si="8"/>
        <v>4.7219999999999995</v>
      </c>
      <c r="AC22" s="126">
        <f t="shared" si="9"/>
        <v>0.64810000000000001</v>
      </c>
      <c r="AD22" s="335" t="s">
        <v>1377</v>
      </c>
      <c r="AE22" s="356">
        <v>20</v>
      </c>
      <c r="AL22" s="436" t="s">
        <v>1385</v>
      </c>
      <c r="AM22" s="439" t="s">
        <v>1388</v>
      </c>
      <c r="AN22" s="436" t="s">
        <v>1752</v>
      </c>
      <c r="AO22" s="452" t="s">
        <v>1759</v>
      </c>
      <c r="AP22" s="451">
        <v>83.638621000000001</v>
      </c>
      <c r="AQ22" s="459" t="s">
        <v>1394</v>
      </c>
    </row>
    <row r="23" spans="2:43" s="6" customFormat="1" x14ac:dyDescent="0.25">
      <c r="B23" s="355" t="s">
        <v>1201</v>
      </c>
      <c r="C23" s="20" t="s">
        <v>1333</v>
      </c>
      <c r="D23" s="11">
        <v>54055</v>
      </c>
      <c r="E23" s="11" t="s">
        <v>54</v>
      </c>
      <c r="F23" s="14">
        <v>1</v>
      </c>
      <c r="G23" s="102">
        <v>420.36821579955307</v>
      </c>
      <c r="H23" s="101">
        <v>59892</v>
      </c>
      <c r="I23" s="23">
        <v>142.56440441813342</v>
      </c>
      <c r="J23" s="101">
        <v>24634</v>
      </c>
      <c r="K23" s="64">
        <v>2.38</v>
      </c>
      <c r="L23" s="23">
        <v>18.981894941950152</v>
      </c>
      <c r="M23" s="120">
        <f t="shared" si="0"/>
        <v>0.64810000000000001</v>
      </c>
      <c r="N23" s="23">
        <v>25.2</v>
      </c>
      <c r="O23" s="120">
        <f t="shared" si="1"/>
        <v>0.44440000000000002</v>
      </c>
      <c r="P23" s="23">
        <v>39.177185600748018</v>
      </c>
      <c r="Q23" s="120">
        <f t="shared" si="2"/>
        <v>0.79620000000000002</v>
      </c>
      <c r="R23" s="23">
        <v>23.643886767698856</v>
      </c>
      <c r="S23" s="120">
        <f t="shared" si="3"/>
        <v>0.68510000000000004</v>
      </c>
      <c r="T23" s="23">
        <v>14.630396215257244</v>
      </c>
      <c r="U23" s="120">
        <f t="shared" si="4"/>
        <v>0.59250000000000003</v>
      </c>
      <c r="V23" s="41">
        <v>-4.1757676988307857</v>
      </c>
      <c r="W23" s="120">
        <f t="shared" si="5"/>
        <v>0.27780000000000005</v>
      </c>
      <c r="X23" s="44">
        <v>104100</v>
      </c>
      <c r="Y23" s="120">
        <f t="shared" si="6"/>
        <v>0.6482</v>
      </c>
      <c r="Z23" s="23">
        <v>19.915009348971612</v>
      </c>
      <c r="AA23" s="120">
        <f t="shared" si="7"/>
        <v>0.62960000000000005</v>
      </c>
      <c r="AB23" s="338">
        <f t="shared" si="8"/>
        <v>4.7219000000000007</v>
      </c>
      <c r="AC23" s="126">
        <f t="shared" si="9"/>
        <v>0.62960000000000005</v>
      </c>
      <c r="AD23" s="335" t="s">
        <v>1377</v>
      </c>
      <c r="AE23" s="356">
        <v>21</v>
      </c>
      <c r="AL23" s="435" t="s">
        <v>1387</v>
      </c>
      <c r="AM23" s="439" t="s">
        <v>1388</v>
      </c>
      <c r="AN23" s="436" t="s">
        <v>1752</v>
      </c>
      <c r="AO23" s="452" t="s">
        <v>1759</v>
      </c>
      <c r="AP23" s="451">
        <v>86.277553999999995</v>
      </c>
      <c r="AQ23" s="461"/>
    </row>
    <row r="24" spans="2:43" s="6" customFormat="1" ht="15.75" thickBot="1" x14ac:dyDescent="0.3">
      <c r="B24" s="357" t="s">
        <v>1255</v>
      </c>
      <c r="C24" s="358" t="s">
        <v>1333</v>
      </c>
      <c r="D24" s="359">
        <v>54103</v>
      </c>
      <c r="E24" s="359" t="s">
        <v>102</v>
      </c>
      <c r="F24" s="360">
        <v>10</v>
      </c>
      <c r="G24" s="361">
        <v>361.00265623607368</v>
      </c>
      <c r="H24" s="362">
        <v>14629</v>
      </c>
      <c r="I24" s="363">
        <v>40.523247536532054</v>
      </c>
      <c r="J24" s="362">
        <v>5603</v>
      </c>
      <c r="K24" s="364">
        <v>2.58</v>
      </c>
      <c r="L24" s="363">
        <v>15.295377476351954</v>
      </c>
      <c r="M24" s="365">
        <f t="shared" si="0"/>
        <v>0.37030000000000002</v>
      </c>
      <c r="N24" s="363">
        <v>29.3</v>
      </c>
      <c r="O24" s="365">
        <f t="shared" si="1"/>
        <v>0.74070000000000003</v>
      </c>
      <c r="P24" s="363">
        <v>39.804497915100143</v>
      </c>
      <c r="Q24" s="365">
        <f t="shared" si="2"/>
        <v>0.88880000000000003</v>
      </c>
      <c r="R24" s="363">
        <v>18.025574040973463</v>
      </c>
      <c r="S24" s="365">
        <f t="shared" si="3"/>
        <v>0.38879999999999998</v>
      </c>
      <c r="T24" s="363">
        <v>11.061526775541209</v>
      </c>
      <c r="U24" s="365">
        <f t="shared" si="4"/>
        <v>0.31480000000000002</v>
      </c>
      <c r="V24" s="366">
        <v>-12.91081227763372</v>
      </c>
      <c r="W24" s="365">
        <f t="shared" si="5"/>
        <v>0.85189999999999999</v>
      </c>
      <c r="X24" s="367">
        <v>100100</v>
      </c>
      <c r="Y24" s="365">
        <f t="shared" si="6"/>
        <v>0.68520000000000003</v>
      </c>
      <c r="Z24" s="363">
        <v>16.786831723575023</v>
      </c>
      <c r="AA24" s="365">
        <f t="shared" si="7"/>
        <v>0.44440000000000002</v>
      </c>
      <c r="AB24" s="368">
        <f t="shared" si="8"/>
        <v>4.6849000000000007</v>
      </c>
      <c r="AC24" s="309">
        <f t="shared" si="9"/>
        <v>0.61109999999999998</v>
      </c>
      <c r="AD24" s="372" t="s">
        <v>1377</v>
      </c>
      <c r="AE24" s="370">
        <v>22</v>
      </c>
      <c r="AL24" s="437" t="s">
        <v>1384</v>
      </c>
      <c r="AM24" s="442" t="s">
        <v>1391</v>
      </c>
      <c r="AN24" s="447" t="s">
        <v>1753</v>
      </c>
      <c r="AO24" s="452" t="s">
        <v>1760</v>
      </c>
      <c r="AP24" s="454">
        <v>58.863706999999998</v>
      </c>
      <c r="AQ24" s="461"/>
    </row>
    <row r="25" spans="2:43" s="6" customFormat="1" x14ac:dyDescent="0.25">
      <c r="B25" s="341" t="s">
        <v>1222</v>
      </c>
      <c r="C25" s="342" t="s">
        <v>1333</v>
      </c>
      <c r="D25" s="343">
        <v>54071</v>
      </c>
      <c r="E25" s="343" t="s">
        <v>70</v>
      </c>
      <c r="F25" s="344">
        <v>8</v>
      </c>
      <c r="G25" s="345">
        <v>697.89172585948165</v>
      </c>
      <c r="H25" s="346">
        <v>6249</v>
      </c>
      <c r="I25" s="347">
        <v>8.9541110296215454</v>
      </c>
      <c r="J25" s="346">
        <v>2333</v>
      </c>
      <c r="K25" s="348">
        <v>2.63</v>
      </c>
      <c r="L25" s="347">
        <v>13.80197171024432</v>
      </c>
      <c r="M25" s="349">
        <f t="shared" si="0"/>
        <v>0.20369999999999999</v>
      </c>
      <c r="N25" s="347">
        <v>27.5</v>
      </c>
      <c r="O25" s="349">
        <f t="shared" si="1"/>
        <v>0.61109999999999998</v>
      </c>
      <c r="P25" s="347">
        <v>42.454792766842701</v>
      </c>
      <c r="Q25" s="349">
        <f t="shared" si="2"/>
        <v>1</v>
      </c>
      <c r="R25" s="347">
        <v>17.414547221772235</v>
      </c>
      <c r="S25" s="349">
        <f t="shared" si="3"/>
        <v>0.29620000000000002</v>
      </c>
      <c r="T25" s="347">
        <v>16.985951468710088</v>
      </c>
      <c r="U25" s="349">
        <f t="shared" si="4"/>
        <v>0.75919999999999999</v>
      </c>
      <c r="V25" s="350">
        <v>-20.168940870695256</v>
      </c>
      <c r="W25" s="349">
        <f t="shared" si="5"/>
        <v>1</v>
      </c>
      <c r="X25" s="351">
        <v>135600</v>
      </c>
      <c r="Y25" s="349">
        <f t="shared" si="6"/>
        <v>0.22230000000000005</v>
      </c>
      <c r="Z25" s="347">
        <v>19.019045134359512</v>
      </c>
      <c r="AA25" s="349">
        <f t="shared" si="7"/>
        <v>0.57399999999999995</v>
      </c>
      <c r="AB25" s="352">
        <f t="shared" si="8"/>
        <v>4.6664999999999992</v>
      </c>
      <c r="AC25" s="311">
        <f t="shared" si="9"/>
        <v>0.59250000000000003</v>
      </c>
      <c r="AD25" s="373" t="s">
        <v>1379</v>
      </c>
      <c r="AE25" s="354">
        <v>23</v>
      </c>
      <c r="AL25" s="436" t="s">
        <v>1385</v>
      </c>
      <c r="AM25" s="442" t="s">
        <v>1391</v>
      </c>
      <c r="AN25" s="436" t="s">
        <v>1752</v>
      </c>
      <c r="AO25" s="452" t="s">
        <v>1759</v>
      </c>
      <c r="AP25" s="451">
        <v>85.253027000000003</v>
      </c>
      <c r="AQ25" s="461"/>
    </row>
    <row r="26" spans="2:43" s="6" customFormat="1" x14ac:dyDescent="0.25">
      <c r="B26" s="355" t="s">
        <v>1276</v>
      </c>
      <c r="C26" s="20" t="s">
        <v>1333</v>
      </c>
      <c r="D26" s="11">
        <v>54095</v>
      </c>
      <c r="E26" s="11" t="s">
        <v>94</v>
      </c>
      <c r="F26" s="14">
        <v>5</v>
      </c>
      <c r="G26" s="102">
        <v>260.51721151660178</v>
      </c>
      <c r="H26" s="101">
        <v>8397</v>
      </c>
      <c r="I26" s="23">
        <v>32.23203546175256</v>
      </c>
      <c r="J26" s="101">
        <v>2894</v>
      </c>
      <c r="K26" s="64">
        <v>2.87</v>
      </c>
      <c r="L26" s="23">
        <v>16.102280580511401</v>
      </c>
      <c r="M26" s="120">
        <f t="shared" si="0"/>
        <v>0.44440000000000002</v>
      </c>
      <c r="N26" s="23">
        <v>29.8</v>
      </c>
      <c r="O26" s="120">
        <f t="shared" si="1"/>
        <v>0.77769999999999995</v>
      </c>
      <c r="P26" s="23">
        <v>38.489936882219837</v>
      </c>
      <c r="Q26" s="120">
        <f t="shared" si="2"/>
        <v>0.64810000000000001</v>
      </c>
      <c r="R26" s="23">
        <v>21.694264458843293</v>
      </c>
      <c r="S26" s="120">
        <f t="shared" si="3"/>
        <v>0.59250000000000003</v>
      </c>
      <c r="T26" s="23">
        <v>9.821284817259702</v>
      </c>
      <c r="U26" s="120">
        <f t="shared" si="4"/>
        <v>0.20369999999999999</v>
      </c>
      <c r="V26" s="41">
        <v>-9.7198088618592529</v>
      </c>
      <c r="W26" s="120">
        <f t="shared" si="5"/>
        <v>0.72229999999999994</v>
      </c>
      <c r="X26" s="44">
        <v>96000</v>
      </c>
      <c r="Y26" s="120">
        <f t="shared" si="6"/>
        <v>0.75929999999999997</v>
      </c>
      <c r="Z26" s="23">
        <v>16.286799620132953</v>
      </c>
      <c r="AA26" s="120">
        <f t="shared" si="7"/>
        <v>0.4259</v>
      </c>
      <c r="AB26" s="338">
        <f t="shared" si="8"/>
        <v>4.5739000000000001</v>
      </c>
      <c r="AC26" s="127">
        <f t="shared" si="9"/>
        <v>0.57399999999999995</v>
      </c>
      <c r="AD26" s="333" t="s">
        <v>1379</v>
      </c>
      <c r="AE26" s="356">
        <v>24</v>
      </c>
      <c r="AL26" s="435" t="s">
        <v>1387</v>
      </c>
      <c r="AM26" s="442" t="s">
        <v>1391</v>
      </c>
      <c r="AN26" s="436" t="s">
        <v>1752</v>
      </c>
      <c r="AO26" s="452" t="s">
        <v>1759</v>
      </c>
      <c r="AP26" s="451">
        <v>86.588015999999996</v>
      </c>
      <c r="AQ26" s="461"/>
    </row>
    <row r="27" spans="2:43" s="6" customFormat="1" x14ac:dyDescent="0.25">
      <c r="B27" s="355" t="s">
        <v>1156</v>
      </c>
      <c r="C27" s="20" t="s">
        <v>1333</v>
      </c>
      <c r="D27" s="11">
        <v>54021</v>
      </c>
      <c r="E27" s="11" t="s">
        <v>20</v>
      </c>
      <c r="F27" s="14">
        <v>7</v>
      </c>
      <c r="G27" s="102">
        <v>339.36105010219433</v>
      </c>
      <c r="H27" s="101">
        <v>7516</v>
      </c>
      <c r="I27" s="23">
        <v>22.147503367686571</v>
      </c>
      <c r="J27" s="101">
        <v>2127</v>
      </c>
      <c r="K27" s="64">
        <v>2.85</v>
      </c>
      <c r="L27" s="23">
        <v>13.399153737658676</v>
      </c>
      <c r="M27" s="120">
        <f t="shared" si="0"/>
        <v>0.18509999999999999</v>
      </c>
      <c r="N27" s="23">
        <v>29.3</v>
      </c>
      <c r="O27" s="120">
        <f t="shared" si="1"/>
        <v>0.74070000000000003</v>
      </c>
      <c r="P27" s="23">
        <v>29.244278871740288</v>
      </c>
      <c r="Q27" s="120">
        <f t="shared" si="2"/>
        <v>1.8499999999999999E-2</v>
      </c>
      <c r="R27" s="23">
        <v>16.130550761023066</v>
      </c>
      <c r="S27" s="120">
        <f t="shared" si="3"/>
        <v>0.1666</v>
      </c>
      <c r="T27" s="23">
        <v>15.784389489953632</v>
      </c>
      <c r="U27" s="120">
        <f t="shared" si="4"/>
        <v>0.68510000000000004</v>
      </c>
      <c r="V27" s="41">
        <v>-14.782008512596342</v>
      </c>
      <c r="W27" s="120">
        <f t="shared" si="5"/>
        <v>0.94450000000000001</v>
      </c>
      <c r="X27" s="44">
        <v>82000</v>
      </c>
      <c r="Y27" s="120">
        <f t="shared" si="6"/>
        <v>0.92600000000000005</v>
      </c>
      <c r="Z27" s="23">
        <v>26.096701889209093</v>
      </c>
      <c r="AA27" s="120">
        <f t="shared" si="7"/>
        <v>0.87029999999999996</v>
      </c>
      <c r="AB27" s="338">
        <f t="shared" si="8"/>
        <v>4.5368000000000004</v>
      </c>
      <c r="AC27" s="127">
        <f t="shared" si="9"/>
        <v>0.55549999999999999</v>
      </c>
      <c r="AD27" s="333" t="s">
        <v>1379</v>
      </c>
      <c r="AE27" s="356">
        <v>25</v>
      </c>
      <c r="AL27" s="434" t="s">
        <v>1384</v>
      </c>
      <c r="AM27" s="440" t="s">
        <v>1389</v>
      </c>
      <c r="AN27" s="446" t="s">
        <v>1751</v>
      </c>
      <c r="AO27" s="450" t="s">
        <v>1758</v>
      </c>
      <c r="AP27" s="451">
        <v>93.449239000000006</v>
      </c>
      <c r="AQ27" s="461"/>
    </row>
    <row r="28" spans="2:43" s="6" customFormat="1" x14ac:dyDescent="0.25">
      <c r="B28" s="355" t="s">
        <v>1195</v>
      </c>
      <c r="C28" s="20" t="s">
        <v>1333</v>
      </c>
      <c r="D28" s="11">
        <v>54053</v>
      </c>
      <c r="E28" s="11" t="s">
        <v>52</v>
      </c>
      <c r="F28" s="14">
        <v>2</v>
      </c>
      <c r="G28" s="102">
        <v>444.884650650948</v>
      </c>
      <c r="H28" s="101">
        <v>25667</v>
      </c>
      <c r="I28" s="23">
        <v>57.693606561710908</v>
      </c>
      <c r="J28" s="101">
        <v>10057</v>
      </c>
      <c r="K28" s="64">
        <v>2.48</v>
      </c>
      <c r="L28" s="23">
        <v>15.829770309237349</v>
      </c>
      <c r="M28" s="120">
        <f t="shared" si="0"/>
        <v>0.38879999999999998</v>
      </c>
      <c r="N28" s="23">
        <v>26.3</v>
      </c>
      <c r="O28" s="120">
        <f t="shared" si="1"/>
        <v>0.5</v>
      </c>
      <c r="P28" s="23">
        <v>38.060544668251062</v>
      </c>
      <c r="Q28" s="120">
        <f t="shared" si="2"/>
        <v>0.5</v>
      </c>
      <c r="R28" s="23">
        <v>18.468234636425347</v>
      </c>
      <c r="S28" s="120">
        <f t="shared" si="3"/>
        <v>0.48139999999999999</v>
      </c>
      <c r="T28" s="23">
        <v>13.465367848877886</v>
      </c>
      <c r="U28" s="120">
        <f t="shared" si="4"/>
        <v>0.55549999999999999</v>
      </c>
      <c r="V28" s="41">
        <v>-6.847460108329674</v>
      </c>
      <c r="W28" s="120">
        <f t="shared" si="5"/>
        <v>0.57410000000000005</v>
      </c>
      <c r="X28" s="44">
        <v>108700</v>
      </c>
      <c r="Y28" s="120">
        <f t="shared" si="6"/>
        <v>0.55559999999999998</v>
      </c>
      <c r="Z28" s="23">
        <v>23.540919465275515</v>
      </c>
      <c r="AA28" s="120">
        <f t="shared" si="7"/>
        <v>0.81479999999999997</v>
      </c>
      <c r="AB28" s="338">
        <f t="shared" si="8"/>
        <v>4.3701999999999996</v>
      </c>
      <c r="AC28" s="127">
        <f t="shared" si="9"/>
        <v>0.53700000000000003</v>
      </c>
      <c r="AD28" s="333" t="s">
        <v>1379</v>
      </c>
      <c r="AE28" s="356">
        <v>26</v>
      </c>
      <c r="AL28" s="435" t="s">
        <v>1387</v>
      </c>
      <c r="AM28" s="442" t="s">
        <v>1391</v>
      </c>
      <c r="AN28" s="436" t="s">
        <v>1752</v>
      </c>
      <c r="AO28" s="452" t="s">
        <v>1759</v>
      </c>
      <c r="AP28" s="453">
        <v>70.971748000000005</v>
      </c>
      <c r="AQ28" s="461"/>
    </row>
    <row r="29" spans="2:43" s="6" customFormat="1" x14ac:dyDescent="0.25">
      <c r="B29" s="355" t="s">
        <v>1162</v>
      </c>
      <c r="C29" s="20" t="s">
        <v>1333</v>
      </c>
      <c r="D29" s="11">
        <v>54025</v>
      </c>
      <c r="E29" s="11" t="s">
        <v>24</v>
      </c>
      <c r="F29" s="14">
        <v>4</v>
      </c>
      <c r="G29" s="102">
        <v>1023.7220501517635</v>
      </c>
      <c r="H29" s="101">
        <v>33307</v>
      </c>
      <c r="I29" s="23">
        <v>32.535198392046304</v>
      </c>
      <c r="J29" s="101">
        <v>14722</v>
      </c>
      <c r="K29" s="64">
        <v>2.23</v>
      </c>
      <c r="L29" s="23">
        <v>17.973101480777068</v>
      </c>
      <c r="M29" s="120">
        <f t="shared" si="0"/>
        <v>0.53700000000000003</v>
      </c>
      <c r="N29" s="23">
        <v>22.5</v>
      </c>
      <c r="O29" s="120">
        <f t="shared" si="1"/>
        <v>0.25919999999999999</v>
      </c>
      <c r="P29" s="23">
        <v>39.027831987269948</v>
      </c>
      <c r="Q29" s="120">
        <f t="shared" si="2"/>
        <v>0.74070000000000003</v>
      </c>
      <c r="R29" s="23">
        <v>20.710780578499801</v>
      </c>
      <c r="S29" s="120">
        <f t="shared" si="3"/>
        <v>0.57399999999999995</v>
      </c>
      <c r="T29" s="23">
        <v>12.860048820179006</v>
      </c>
      <c r="U29" s="120">
        <f t="shared" si="4"/>
        <v>0.48139999999999999</v>
      </c>
      <c r="V29" s="41">
        <v>-7.0546786922209694</v>
      </c>
      <c r="W29" s="120">
        <f t="shared" si="5"/>
        <v>0.59260000000000002</v>
      </c>
      <c r="X29" s="44">
        <v>128900</v>
      </c>
      <c r="Y29" s="120">
        <f t="shared" si="6"/>
        <v>0.33340000000000003</v>
      </c>
      <c r="Z29" s="23">
        <v>13.370024460751612</v>
      </c>
      <c r="AA29" s="120">
        <f t="shared" si="7"/>
        <v>0.29620000000000002</v>
      </c>
      <c r="AB29" s="338">
        <f t="shared" si="8"/>
        <v>3.8144999999999998</v>
      </c>
      <c r="AC29" s="127">
        <f t="shared" si="9"/>
        <v>0.51849999999999996</v>
      </c>
      <c r="AD29" s="333" t="s">
        <v>1379</v>
      </c>
      <c r="AE29" s="356">
        <v>27</v>
      </c>
      <c r="AL29" s="436" t="s">
        <v>1385</v>
      </c>
      <c r="AM29" s="439" t="s">
        <v>1388</v>
      </c>
      <c r="AN29" s="436" t="s">
        <v>1752</v>
      </c>
      <c r="AO29" s="452" t="s">
        <v>1759</v>
      </c>
      <c r="AP29" s="453">
        <v>77.149952999999996</v>
      </c>
      <c r="AQ29" s="461"/>
    </row>
    <row r="30" spans="2:43" s="6" customFormat="1" x14ac:dyDescent="0.25">
      <c r="B30" s="355" t="s">
        <v>1183</v>
      </c>
      <c r="C30" s="20" t="s">
        <v>1333</v>
      </c>
      <c r="D30" s="11">
        <v>54041</v>
      </c>
      <c r="E30" s="11" t="s">
        <v>40</v>
      </c>
      <c r="F30" s="14">
        <v>7</v>
      </c>
      <c r="G30" s="102">
        <v>389.2604327862245</v>
      </c>
      <c r="H30" s="101">
        <v>16966</v>
      </c>
      <c r="I30" s="23">
        <v>43.585215888914789</v>
      </c>
      <c r="J30" s="101">
        <v>6662</v>
      </c>
      <c r="K30" s="64">
        <v>2.4900000000000002</v>
      </c>
      <c r="L30" s="23">
        <v>18.673071149804862</v>
      </c>
      <c r="M30" s="120">
        <f t="shared" si="0"/>
        <v>0.61109999999999998</v>
      </c>
      <c r="N30" s="23">
        <v>27.2</v>
      </c>
      <c r="O30" s="120">
        <f t="shared" si="1"/>
        <v>0.59250000000000003</v>
      </c>
      <c r="P30" s="23">
        <v>38.135093716845454</v>
      </c>
      <c r="Q30" s="120">
        <f t="shared" si="2"/>
        <v>0.53700000000000003</v>
      </c>
      <c r="R30" s="23">
        <v>18.236497052808854</v>
      </c>
      <c r="S30" s="120">
        <f t="shared" si="3"/>
        <v>0.4259</v>
      </c>
      <c r="T30" s="23">
        <v>12.561455260570305</v>
      </c>
      <c r="U30" s="120">
        <f t="shared" si="4"/>
        <v>0.46289999999999998</v>
      </c>
      <c r="V30" s="41">
        <v>4.0373808942096261</v>
      </c>
      <c r="W30" s="120">
        <f t="shared" si="5"/>
        <v>5.5599999999999983E-2</v>
      </c>
      <c r="X30" s="44">
        <v>119700</v>
      </c>
      <c r="Y30" s="120">
        <f t="shared" si="6"/>
        <v>0.44450000000000001</v>
      </c>
      <c r="Z30" s="23">
        <v>19.613597456590853</v>
      </c>
      <c r="AA30" s="120">
        <f t="shared" si="7"/>
        <v>0.61109999999999998</v>
      </c>
      <c r="AB30" s="338">
        <f t="shared" si="8"/>
        <v>3.7406000000000001</v>
      </c>
      <c r="AC30" s="127">
        <f t="shared" si="9"/>
        <v>0.5</v>
      </c>
      <c r="AD30" s="333" t="s">
        <v>1379</v>
      </c>
      <c r="AE30" s="356">
        <v>28</v>
      </c>
      <c r="AL30" s="435" t="s">
        <v>1387</v>
      </c>
      <c r="AM30" s="439" t="s">
        <v>1388</v>
      </c>
      <c r="AN30" s="436" t="s">
        <v>1752</v>
      </c>
      <c r="AO30" s="452" t="s">
        <v>1759</v>
      </c>
      <c r="AP30" s="451">
        <v>81.403290999999996</v>
      </c>
      <c r="AQ30" s="461"/>
    </row>
    <row r="31" spans="2:43" s="6" customFormat="1" x14ac:dyDescent="0.25">
      <c r="B31" s="355" t="s">
        <v>1273</v>
      </c>
      <c r="C31" s="20" t="s">
        <v>1333</v>
      </c>
      <c r="D31" s="11">
        <v>54027</v>
      </c>
      <c r="E31" s="11" t="s">
        <v>26</v>
      </c>
      <c r="F31" s="14">
        <v>8</v>
      </c>
      <c r="G31" s="102">
        <v>644.76228601003515</v>
      </c>
      <c r="H31" s="101">
        <v>23214</v>
      </c>
      <c r="I31" s="23">
        <v>36.003966893992143</v>
      </c>
      <c r="J31" s="101">
        <v>7912</v>
      </c>
      <c r="K31" s="64">
        <v>2.86</v>
      </c>
      <c r="L31" s="23">
        <v>15.06572295247725</v>
      </c>
      <c r="M31" s="120">
        <f t="shared" si="0"/>
        <v>0.33329999999999999</v>
      </c>
      <c r="N31" s="23">
        <v>25.7</v>
      </c>
      <c r="O31" s="120">
        <f t="shared" si="1"/>
        <v>0.48139999999999999</v>
      </c>
      <c r="P31" s="23">
        <v>38.946325493236841</v>
      </c>
      <c r="Q31" s="120">
        <f t="shared" si="2"/>
        <v>0.72219999999999995</v>
      </c>
      <c r="R31" s="23">
        <v>26.556929712600681</v>
      </c>
      <c r="S31" s="120">
        <f t="shared" si="3"/>
        <v>0.83330000000000004</v>
      </c>
      <c r="T31" s="23">
        <v>12.879144133552787</v>
      </c>
      <c r="U31" s="120">
        <f t="shared" si="4"/>
        <v>0.5</v>
      </c>
      <c r="V31" s="41">
        <v>-3.6346185945585043</v>
      </c>
      <c r="W31" s="120">
        <f t="shared" si="5"/>
        <v>0.25929999999999997</v>
      </c>
      <c r="X31" s="44">
        <v>157600</v>
      </c>
      <c r="Y31" s="120">
        <f t="shared" si="6"/>
        <v>9.2600000000000016E-2</v>
      </c>
      <c r="Z31" s="23">
        <v>17.250138921965547</v>
      </c>
      <c r="AA31" s="120">
        <f t="shared" si="7"/>
        <v>0.5</v>
      </c>
      <c r="AB31" s="338">
        <f t="shared" si="8"/>
        <v>3.7220999999999997</v>
      </c>
      <c r="AC31" s="127">
        <f t="shared" si="9"/>
        <v>0.48139999999999999</v>
      </c>
      <c r="AD31" s="333" t="s">
        <v>1379</v>
      </c>
      <c r="AE31" s="356">
        <v>29</v>
      </c>
      <c r="AL31" s="436" t="s">
        <v>1385</v>
      </c>
      <c r="AM31" s="441" t="s">
        <v>1390</v>
      </c>
      <c r="AN31" s="446" t="s">
        <v>1751</v>
      </c>
      <c r="AO31" s="452" t="s">
        <v>1759</v>
      </c>
      <c r="AP31" s="451">
        <v>80.968643</v>
      </c>
      <c r="AQ31" s="461"/>
    </row>
    <row r="32" spans="2:43" s="6" customFormat="1" x14ac:dyDescent="0.25">
      <c r="B32" s="355" t="s">
        <v>1174</v>
      </c>
      <c r="C32" s="20" t="s">
        <v>1333</v>
      </c>
      <c r="D32" s="11">
        <v>54035</v>
      </c>
      <c r="E32" s="11" t="s">
        <v>34</v>
      </c>
      <c r="F32" s="14">
        <v>5</v>
      </c>
      <c r="G32" s="102">
        <v>471.25946611350685</v>
      </c>
      <c r="H32" s="101">
        <v>28011</v>
      </c>
      <c r="I32" s="23">
        <v>59.438593840899763</v>
      </c>
      <c r="J32" s="101">
        <v>11127</v>
      </c>
      <c r="K32" s="64">
        <v>2.5</v>
      </c>
      <c r="L32" s="23">
        <v>18.181001168329288</v>
      </c>
      <c r="M32" s="120">
        <f t="shared" si="0"/>
        <v>0.55549999999999999</v>
      </c>
      <c r="N32" s="23">
        <v>27.5</v>
      </c>
      <c r="O32" s="120">
        <f t="shared" si="1"/>
        <v>0.61109999999999998</v>
      </c>
      <c r="P32" s="23">
        <v>38.05647781228803</v>
      </c>
      <c r="Q32" s="120">
        <f t="shared" si="2"/>
        <v>0.48139999999999999</v>
      </c>
      <c r="R32" s="23">
        <v>20.233951702608632</v>
      </c>
      <c r="S32" s="120">
        <f t="shared" si="3"/>
        <v>0.53700000000000003</v>
      </c>
      <c r="T32" s="23">
        <v>10.637342908438061</v>
      </c>
      <c r="U32" s="120">
        <f t="shared" si="4"/>
        <v>0.25919999999999999</v>
      </c>
      <c r="V32" s="41">
        <v>-4.8611824312758891</v>
      </c>
      <c r="W32" s="120">
        <f t="shared" si="5"/>
        <v>0.37039999999999995</v>
      </c>
      <c r="X32" s="44">
        <v>137800</v>
      </c>
      <c r="Y32" s="120">
        <f t="shared" si="6"/>
        <v>0.1482</v>
      </c>
      <c r="Z32" s="23">
        <v>20.179026159425881</v>
      </c>
      <c r="AA32" s="120">
        <f t="shared" si="7"/>
        <v>0.66659999999999997</v>
      </c>
      <c r="AB32" s="338">
        <f t="shared" si="8"/>
        <v>3.6293999999999995</v>
      </c>
      <c r="AC32" s="127">
        <f t="shared" si="9"/>
        <v>0.46289999999999998</v>
      </c>
      <c r="AD32" s="333" t="s">
        <v>1379</v>
      </c>
      <c r="AE32" s="356">
        <v>30</v>
      </c>
      <c r="AL32" s="436" t="s">
        <v>1385</v>
      </c>
      <c r="AM32" s="442" t="s">
        <v>1391</v>
      </c>
      <c r="AN32" s="436" t="s">
        <v>1752</v>
      </c>
      <c r="AO32" s="452" t="s">
        <v>1760</v>
      </c>
      <c r="AP32" s="454">
        <v>49.922384000000001</v>
      </c>
      <c r="AQ32" s="461"/>
    </row>
    <row r="33" spans="2:43" s="6" customFormat="1" x14ac:dyDescent="0.25">
      <c r="B33" s="355" t="s">
        <v>1129</v>
      </c>
      <c r="C33" s="20" t="s">
        <v>1333</v>
      </c>
      <c r="D33" s="11">
        <v>54001</v>
      </c>
      <c r="E33" s="11" t="s">
        <v>0</v>
      </c>
      <c r="F33" s="14">
        <v>7</v>
      </c>
      <c r="G33" s="102">
        <v>342.5431791049084</v>
      </c>
      <c r="H33" s="101">
        <v>15600</v>
      </c>
      <c r="I33" s="23">
        <v>45.541703795603219</v>
      </c>
      <c r="J33" s="101">
        <v>5813</v>
      </c>
      <c r="K33" s="64">
        <v>2.59</v>
      </c>
      <c r="L33" s="23">
        <v>19.5768105969379</v>
      </c>
      <c r="M33" s="120">
        <f t="shared" si="0"/>
        <v>0.68510000000000004</v>
      </c>
      <c r="N33" s="23">
        <v>25.5</v>
      </c>
      <c r="O33" s="120">
        <f t="shared" si="1"/>
        <v>0.46289999999999998</v>
      </c>
      <c r="P33" s="23">
        <v>36.891025641025642</v>
      </c>
      <c r="Q33" s="120">
        <f t="shared" si="2"/>
        <v>0.20369999999999999</v>
      </c>
      <c r="R33" s="23">
        <v>16.279521190553218</v>
      </c>
      <c r="S33" s="120">
        <f t="shared" si="3"/>
        <v>0.18509999999999999</v>
      </c>
      <c r="T33" s="23">
        <v>12.190315315315315</v>
      </c>
      <c r="U33" s="120">
        <f t="shared" si="4"/>
        <v>0.4259</v>
      </c>
      <c r="V33" s="41">
        <v>-6.7755741756585692</v>
      </c>
      <c r="W33" s="120">
        <f t="shared" si="5"/>
        <v>0.55559999999999998</v>
      </c>
      <c r="X33" s="44">
        <v>106600</v>
      </c>
      <c r="Y33" s="120">
        <f t="shared" si="6"/>
        <v>0.59260000000000002</v>
      </c>
      <c r="Z33" s="23">
        <v>16.125901275651692</v>
      </c>
      <c r="AA33" s="120">
        <f t="shared" si="7"/>
        <v>0.40739999999999998</v>
      </c>
      <c r="AB33" s="338">
        <f t="shared" si="8"/>
        <v>3.5183</v>
      </c>
      <c r="AC33" s="127">
        <f t="shared" si="9"/>
        <v>0.44440000000000002</v>
      </c>
      <c r="AD33" s="333" t="s">
        <v>1379</v>
      </c>
      <c r="AE33" s="356">
        <v>31</v>
      </c>
      <c r="AL33" s="437" t="s">
        <v>1384</v>
      </c>
      <c r="AM33" s="441" t="s">
        <v>1390</v>
      </c>
      <c r="AN33" s="436" t="s">
        <v>1752</v>
      </c>
      <c r="AO33" s="452" t="s">
        <v>1759</v>
      </c>
      <c r="AP33" s="453">
        <v>76.187518999999995</v>
      </c>
      <c r="AQ33" s="461"/>
    </row>
    <row r="34" spans="2:43" s="6" customFormat="1" x14ac:dyDescent="0.25">
      <c r="B34" s="355" t="s">
        <v>1234</v>
      </c>
      <c r="C34" s="20" t="s">
        <v>1333</v>
      </c>
      <c r="D34" s="11">
        <v>54083</v>
      </c>
      <c r="E34" s="11" t="s">
        <v>82</v>
      </c>
      <c r="F34" s="14">
        <v>7</v>
      </c>
      <c r="G34" s="102">
        <v>1039.3044534892645</v>
      </c>
      <c r="H34" s="101">
        <v>28150</v>
      </c>
      <c r="I34" s="23">
        <v>27.08542227976778</v>
      </c>
      <c r="J34" s="101">
        <v>10065</v>
      </c>
      <c r="K34" s="64">
        <v>2.59</v>
      </c>
      <c r="L34" s="23">
        <v>18.370591157476404</v>
      </c>
      <c r="M34" s="120">
        <f t="shared" si="0"/>
        <v>0.57399999999999995</v>
      </c>
      <c r="N34" s="23">
        <v>26.4</v>
      </c>
      <c r="O34" s="120">
        <f t="shared" si="1"/>
        <v>0.51849999999999996</v>
      </c>
      <c r="P34" s="23">
        <v>37.673179396092358</v>
      </c>
      <c r="Q34" s="120">
        <f t="shared" si="2"/>
        <v>0.31480000000000002</v>
      </c>
      <c r="R34" s="23">
        <v>15.519715969179634</v>
      </c>
      <c r="S34" s="120">
        <f t="shared" si="3"/>
        <v>0.14810000000000001</v>
      </c>
      <c r="T34" s="23">
        <v>11.506702933747814</v>
      </c>
      <c r="U34" s="120">
        <f t="shared" si="4"/>
        <v>0.37030000000000002</v>
      </c>
      <c r="V34" s="41">
        <v>-5.0093521509947285</v>
      </c>
      <c r="W34" s="120">
        <f t="shared" si="5"/>
        <v>0.38890000000000002</v>
      </c>
      <c r="X34" s="44">
        <v>116100</v>
      </c>
      <c r="Y34" s="120">
        <f t="shared" si="6"/>
        <v>0.51859999999999995</v>
      </c>
      <c r="Z34" s="23">
        <v>18.361153262518968</v>
      </c>
      <c r="AA34" s="120">
        <f t="shared" si="7"/>
        <v>0.51849999999999996</v>
      </c>
      <c r="AB34" s="338">
        <f t="shared" si="8"/>
        <v>3.3516999999999997</v>
      </c>
      <c r="AC34" s="127">
        <f t="shared" si="9"/>
        <v>0.4259</v>
      </c>
      <c r="AD34" s="333" t="s">
        <v>1379</v>
      </c>
      <c r="AE34" s="356">
        <v>32</v>
      </c>
      <c r="AL34" s="435" t="s">
        <v>1387</v>
      </c>
      <c r="AM34" s="440" t="s">
        <v>1389</v>
      </c>
      <c r="AN34" s="436" t="s">
        <v>1752</v>
      </c>
      <c r="AO34" s="452" t="s">
        <v>1759</v>
      </c>
      <c r="AP34" s="453">
        <v>76.094380999999998</v>
      </c>
      <c r="AQ34" s="461"/>
    </row>
    <row r="35" spans="2:43" s="6" customFormat="1" ht="15.75" thickBot="1" x14ac:dyDescent="0.3">
      <c r="B35" s="357" t="s">
        <v>1246</v>
      </c>
      <c r="C35" s="358" t="s">
        <v>1333</v>
      </c>
      <c r="D35" s="359">
        <v>54097</v>
      </c>
      <c r="E35" s="359" t="s">
        <v>96</v>
      </c>
      <c r="F35" s="360">
        <v>7</v>
      </c>
      <c r="G35" s="361">
        <v>354.53391827208202</v>
      </c>
      <c r="H35" s="362">
        <v>23965</v>
      </c>
      <c r="I35" s="363">
        <v>67.59578918936721</v>
      </c>
      <c r="J35" s="362">
        <v>9599</v>
      </c>
      <c r="K35" s="364">
        <v>2.37</v>
      </c>
      <c r="L35" s="363">
        <v>21.877278883217002</v>
      </c>
      <c r="M35" s="365">
        <f t="shared" ref="M35:M57" si="10">_xlfn.PERCENTRANK.INC(L$3:L$57,L35,4)</f>
        <v>0.81479999999999997</v>
      </c>
      <c r="N35" s="363">
        <v>24</v>
      </c>
      <c r="O35" s="365">
        <f t="shared" ref="O35:O57" si="11">_xlfn.PERCENTRANK.INC(N$3:N$57,N35,4)</f>
        <v>0.38879999999999998</v>
      </c>
      <c r="P35" s="363">
        <v>37.462966826622157</v>
      </c>
      <c r="Q35" s="365">
        <f t="shared" ref="Q35:Q57" si="12">_xlfn.PERCENTRANK.INC(P$3:P$57,P35,4)</f>
        <v>0.2777</v>
      </c>
      <c r="R35" s="363">
        <v>15.365164987989379</v>
      </c>
      <c r="S35" s="365">
        <f t="shared" ref="S35:S57" si="13">_xlfn.PERCENTRANK.INC(R$3:R$57,R35,4)</f>
        <v>0.1111</v>
      </c>
      <c r="T35" s="363">
        <v>13.10605598585107</v>
      </c>
      <c r="U35" s="365">
        <f t="shared" ref="U35:U57" si="14">_xlfn.PERCENTRANK.INC(T$3:T$57,T35,4)</f>
        <v>0.53700000000000003</v>
      </c>
      <c r="V35" s="366">
        <v>-1.8058876886286799</v>
      </c>
      <c r="W35" s="365">
        <f t="shared" ref="W35:W57" si="15">1-(_xlfn.PERCENTRANK.INC(V$3:V$57,V35,4))</f>
        <v>0.18520000000000003</v>
      </c>
      <c r="X35" s="367">
        <v>131400</v>
      </c>
      <c r="Y35" s="365">
        <f t="shared" ref="Y35:Y57" si="16">1-(_xlfn.PERCENTRANK.INC(X$3:X$57,X35,4))</f>
        <v>0.25929999999999997</v>
      </c>
      <c r="Z35" s="363">
        <v>21.928807208493176</v>
      </c>
      <c r="AA35" s="365">
        <f t="shared" ref="AA35:AA57" si="17">_xlfn.PERCENTRANK.INC(Z$3:Z$57,Z35,4)</f>
        <v>0.74070000000000003</v>
      </c>
      <c r="AB35" s="368">
        <f t="shared" ref="AB35:AB57" si="18">AA35+Y35+W35+U35+S35+Q35+O35+M35</f>
        <v>3.3145999999999995</v>
      </c>
      <c r="AC35" s="313">
        <f t="shared" ref="AC35:AC57" si="19">_xlfn.PERCENTRANK.INC(AB$3:AB$57,AB35,4)</f>
        <v>0.40739999999999998</v>
      </c>
      <c r="AD35" s="374" t="s">
        <v>1379</v>
      </c>
      <c r="AE35" s="370">
        <v>33</v>
      </c>
      <c r="AL35" s="435" t="s">
        <v>1387</v>
      </c>
      <c r="AM35" s="439" t="s">
        <v>1388</v>
      </c>
      <c r="AN35" s="436" t="s">
        <v>1752</v>
      </c>
      <c r="AO35" s="452" t="s">
        <v>1759</v>
      </c>
      <c r="AP35" s="453">
        <v>74.914623000000006</v>
      </c>
      <c r="AQ35" s="461"/>
    </row>
    <row r="36" spans="2:43" s="6" customFormat="1" x14ac:dyDescent="0.25">
      <c r="B36" s="341" t="s">
        <v>1192</v>
      </c>
      <c r="C36" s="342" t="s">
        <v>1333</v>
      </c>
      <c r="D36" s="343">
        <v>54051</v>
      </c>
      <c r="E36" s="343" t="s">
        <v>50</v>
      </c>
      <c r="F36" s="344">
        <v>10</v>
      </c>
      <c r="G36" s="345">
        <v>311.65229194105433</v>
      </c>
      <c r="H36" s="346">
        <v>30813</v>
      </c>
      <c r="I36" s="347">
        <v>98.869800725957589</v>
      </c>
      <c r="J36" s="346">
        <v>11811</v>
      </c>
      <c r="K36" s="348">
        <v>2.57</v>
      </c>
      <c r="L36" s="347">
        <v>14.75742951485903</v>
      </c>
      <c r="M36" s="349">
        <f t="shared" si="10"/>
        <v>0.29620000000000002</v>
      </c>
      <c r="N36" s="347">
        <v>28.5</v>
      </c>
      <c r="O36" s="349">
        <f t="shared" si="11"/>
        <v>0.72219999999999995</v>
      </c>
      <c r="P36" s="347">
        <v>38.081329309057864</v>
      </c>
      <c r="Q36" s="349">
        <f t="shared" si="12"/>
        <v>0.51849999999999996</v>
      </c>
      <c r="R36" s="347">
        <v>18.304291972726375</v>
      </c>
      <c r="S36" s="349">
        <f t="shared" si="13"/>
        <v>0.44440000000000002</v>
      </c>
      <c r="T36" s="347">
        <v>7.333537895059834</v>
      </c>
      <c r="U36" s="349">
        <f t="shared" si="14"/>
        <v>7.3999999999999996E-2</v>
      </c>
      <c r="V36" s="350">
        <v>-7.5996012927779617</v>
      </c>
      <c r="W36" s="349">
        <f t="shared" si="15"/>
        <v>0.61119999999999997</v>
      </c>
      <c r="X36" s="351">
        <v>116800</v>
      </c>
      <c r="Y36" s="349">
        <f t="shared" si="16"/>
        <v>0.5</v>
      </c>
      <c r="Z36" s="347">
        <v>8.1640887693342297</v>
      </c>
      <c r="AA36" s="349">
        <f t="shared" si="17"/>
        <v>0.1111</v>
      </c>
      <c r="AB36" s="352">
        <f t="shared" si="18"/>
        <v>3.2775999999999996</v>
      </c>
      <c r="AC36" s="315">
        <f t="shared" si="19"/>
        <v>0.38879999999999998</v>
      </c>
      <c r="AD36" s="375" t="s">
        <v>1381</v>
      </c>
      <c r="AE36" s="354">
        <v>34</v>
      </c>
      <c r="AL36" s="436" t="s">
        <v>1385</v>
      </c>
      <c r="AM36" s="442" t="s">
        <v>1391</v>
      </c>
      <c r="AN36" s="447" t="s">
        <v>1753</v>
      </c>
      <c r="AO36" s="452" t="s">
        <v>1760</v>
      </c>
      <c r="AP36" s="453">
        <v>60.695436000000001</v>
      </c>
      <c r="AQ36" s="461"/>
    </row>
    <row r="37" spans="2:43" s="6" customFormat="1" x14ac:dyDescent="0.25">
      <c r="B37" s="355" t="s">
        <v>1159</v>
      </c>
      <c r="C37" s="20" t="s">
        <v>1333</v>
      </c>
      <c r="D37" s="11">
        <v>54023</v>
      </c>
      <c r="E37" s="11" t="s">
        <v>22</v>
      </c>
      <c r="F37" s="14">
        <v>8</v>
      </c>
      <c r="G37" s="102">
        <v>480.00174165604278</v>
      </c>
      <c r="H37" s="101">
        <v>11063</v>
      </c>
      <c r="I37" s="23">
        <v>23.047833038754824</v>
      </c>
      <c r="J37" s="101">
        <v>4147</v>
      </c>
      <c r="K37" s="64">
        <v>2.64</v>
      </c>
      <c r="L37" s="23">
        <v>12.852664576802509</v>
      </c>
      <c r="M37" s="120">
        <f t="shared" si="10"/>
        <v>0.14810000000000001</v>
      </c>
      <c r="N37" s="23">
        <v>18.2</v>
      </c>
      <c r="O37" s="120">
        <f t="shared" si="11"/>
        <v>7.3999999999999996E-2</v>
      </c>
      <c r="P37" s="23">
        <v>39.871644219470312</v>
      </c>
      <c r="Q37" s="120">
        <f t="shared" si="12"/>
        <v>0.94440000000000002</v>
      </c>
      <c r="R37" s="23">
        <v>14.907002188183807</v>
      </c>
      <c r="S37" s="120">
        <f t="shared" si="13"/>
        <v>7.3999999999999996E-2</v>
      </c>
      <c r="T37" s="23">
        <v>15.957577999753362</v>
      </c>
      <c r="U37" s="120">
        <f t="shared" si="14"/>
        <v>0.72219999999999995</v>
      </c>
      <c r="V37" s="41">
        <v>-8.0505989779676632</v>
      </c>
      <c r="W37" s="120">
        <f t="shared" si="15"/>
        <v>0.62969999999999993</v>
      </c>
      <c r="X37" s="44">
        <v>137400</v>
      </c>
      <c r="Y37" s="120">
        <f t="shared" si="16"/>
        <v>0.16669999999999996</v>
      </c>
      <c r="Z37" s="23">
        <v>17.142857142857142</v>
      </c>
      <c r="AA37" s="120">
        <f t="shared" si="17"/>
        <v>0.48139999999999999</v>
      </c>
      <c r="AB37" s="338">
        <f t="shared" si="18"/>
        <v>3.2404999999999995</v>
      </c>
      <c r="AC37" s="128">
        <f t="shared" si="19"/>
        <v>0.37030000000000002</v>
      </c>
      <c r="AD37" s="336" t="s">
        <v>1381</v>
      </c>
      <c r="AE37" s="356">
        <v>35</v>
      </c>
      <c r="AL37" s="436" t="s">
        <v>1385</v>
      </c>
      <c r="AM37" s="441" t="s">
        <v>1390</v>
      </c>
      <c r="AN37" s="436" t="s">
        <v>1752</v>
      </c>
      <c r="AO37" s="452" t="s">
        <v>1759</v>
      </c>
      <c r="AP37" s="453">
        <v>70.071405999999996</v>
      </c>
      <c r="AQ37" s="461"/>
    </row>
    <row r="38" spans="2:43" s="6" customFormat="1" x14ac:dyDescent="0.25">
      <c r="B38" s="355" t="s">
        <v>1168</v>
      </c>
      <c r="C38" s="20" t="s">
        <v>1333</v>
      </c>
      <c r="D38" s="11">
        <v>54031</v>
      </c>
      <c r="E38" s="11" t="s">
        <v>30</v>
      </c>
      <c r="F38" s="14">
        <v>8</v>
      </c>
      <c r="G38" s="102">
        <v>584.44667841770888</v>
      </c>
      <c r="H38" s="101">
        <v>14269</v>
      </c>
      <c r="I38" s="23">
        <v>24.414545461411329</v>
      </c>
      <c r="J38" s="101">
        <v>5794</v>
      </c>
      <c r="K38" s="64">
        <v>2.4500000000000002</v>
      </c>
      <c r="L38" s="23">
        <v>16.223679668622712</v>
      </c>
      <c r="M38" s="120">
        <f t="shared" si="10"/>
        <v>0.46289999999999998</v>
      </c>
      <c r="N38" s="23">
        <v>23.5</v>
      </c>
      <c r="O38" s="120">
        <f t="shared" si="11"/>
        <v>0.3518</v>
      </c>
      <c r="P38" s="23">
        <v>39.743499894877004</v>
      </c>
      <c r="Q38" s="120">
        <f t="shared" si="12"/>
        <v>0.87029999999999996</v>
      </c>
      <c r="R38" s="23">
        <v>16.309163794922288</v>
      </c>
      <c r="S38" s="120">
        <f t="shared" si="13"/>
        <v>0.22220000000000001</v>
      </c>
      <c r="T38" s="23">
        <v>15.758847658113135</v>
      </c>
      <c r="U38" s="120">
        <f t="shared" si="14"/>
        <v>0.66659999999999997</v>
      </c>
      <c r="V38" s="41">
        <v>1.9536541889483066</v>
      </c>
      <c r="W38" s="120">
        <f t="shared" si="15"/>
        <v>0.11119999999999997</v>
      </c>
      <c r="X38" s="44">
        <v>141500</v>
      </c>
      <c r="Y38" s="120">
        <f t="shared" si="16"/>
        <v>0.12970000000000004</v>
      </c>
      <c r="Z38" s="23">
        <v>15.96855423166687</v>
      </c>
      <c r="AA38" s="120">
        <f t="shared" si="17"/>
        <v>0.38879999999999998</v>
      </c>
      <c r="AB38" s="338">
        <f t="shared" si="18"/>
        <v>3.2034999999999996</v>
      </c>
      <c r="AC38" s="128">
        <f t="shared" si="19"/>
        <v>0.3518</v>
      </c>
      <c r="AD38" s="336" t="s">
        <v>1381</v>
      </c>
      <c r="AE38" s="356">
        <v>36</v>
      </c>
      <c r="AL38" s="436" t="s">
        <v>1385</v>
      </c>
      <c r="AM38" s="442" t="s">
        <v>1391</v>
      </c>
      <c r="AN38" s="446" t="s">
        <v>1751</v>
      </c>
      <c r="AO38" s="452" t="s">
        <v>1760</v>
      </c>
      <c r="AP38" s="453">
        <v>65.135051000000004</v>
      </c>
      <c r="AQ38" s="461"/>
    </row>
    <row r="39" spans="2:43" s="6" customFormat="1" x14ac:dyDescent="0.25">
      <c r="B39" s="355" t="s">
        <v>1165</v>
      </c>
      <c r="C39" s="20" t="s">
        <v>1333</v>
      </c>
      <c r="D39" s="11">
        <v>54029</v>
      </c>
      <c r="E39" s="11" t="s">
        <v>28</v>
      </c>
      <c r="F39" s="14">
        <v>11</v>
      </c>
      <c r="G39" s="102">
        <v>88.104889512484007</v>
      </c>
      <c r="H39" s="101">
        <v>29223</v>
      </c>
      <c r="I39" s="23">
        <v>331.68420233770632</v>
      </c>
      <c r="J39" s="101">
        <v>12840</v>
      </c>
      <c r="K39" s="64">
        <v>2.2599999999999998</v>
      </c>
      <c r="L39" s="23">
        <v>14.813084112149532</v>
      </c>
      <c r="M39" s="120">
        <f t="shared" si="10"/>
        <v>0.31480000000000002</v>
      </c>
      <c r="N39" s="23">
        <v>19.899999999999999</v>
      </c>
      <c r="O39" s="120">
        <f t="shared" si="11"/>
        <v>0.14810000000000001</v>
      </c>
      <c r="P39" s="23">
        <v>39.109605447763748</v>
      </c>
      <c r="Q39" s="120">
        <f t="shared" si="12"/>
        <v>0.75919999999999999</v>
      </c>
      <c r="R39" s="23">
        <v>17.982880022090296</v>
      </c>
      <c r="S39" s="120">
        <f t="shared" si="13"/>
        <v>0.3518</v>
      </c>
      <c r="T39" s="23">
        <v>10.052665619513999</v>
      </c>
      <c r="U39" s="120">
        <f t="shared" si="14"/>
        <v>0.22220000000000001</v>
      </c>
      <c r="V39" s="41">
        <v>-5.1538662146303302</v>
      </c>
      <c r="W39" s="120">
        <f t="shared" si="15"/>
        <v>0.40749999999999997</v>
      </c>
      <c r="X39" s="44">
        <v>97800</v>
      </c>
      <c r="Y39" s="120">
        <f t="shared" si="16"/>
        <v>0.70379999999999998</v>
      </c>
      <c r="Z39" s="23">
        <v>8.2807460384237839</v>
      </c>
      <c r="AA39" s="120">
        <f t="shared" si="17"/>
        <v>0.12959999999999999</v>
      </c>
      <c r="AB39" s="338">
        <f t="shared" si="18"/>
        <v>3.0369999999999995</v>
      </c>
      <c r="AC39" s="128">
        <f t="shared" si="19"/>
        <v>0.33329999999999999</v>
      </c>
      <c r="AD39" s="336" t="s">
        <v>1381</v>
      </c>
      <c r="AE39" s="356">
        <v>37</v>
      </c>
      <c r="AL39" s="436" t="s">
        <v>1385</v>
      </c>
      <c r="AM39" s="440" t="s">
        <v>1389</v>
      </c>
      <c r="AN39" s="447" t="s">
        <v>1753</v>
      </c>
      <c r="AO39" s="452" t="s">
        <v>1760</v>
      </c>
      <c r="AP39" s="453">
        <v>69.419434999999993</v>
      </c>
      <c r="AQ39" s="461"/>
    </row>
    <row r="40" spans="2:43" s="6" customFormat="1" x14ac:dyDescent="0.25">
      <c r="B40" s="355" t="s">
        <v>1180</v>
      </c>
      <c r="C40" s="20" t="s">
        <v>1333</v>
      </c>
      <c r="D40" s="11">
        <v>54039</v>
      </c>
      <c r="E40" s="11" t="s">
        <v>38</v>
      </c>
      <c r="F40" s="14">
        <v>3</v>
      </c>
      <c r="G40" s="102">
        <v>910.13742941008002</v>
      </c>
      <c r="H40" s="101">
        <v>181953</v>
      </c>
      <c r="I40" s="23">
        <v>199.91815974202459</v>
      </c>
      <c r="J40" s="101">
        <v>76919</v>
      </c>
      <c r="K40" s="64">
        <v>2.33</v>
      </c>
      <c r="L40" s="23">
        <v>16.56807810813973</v>
      </c>
      <c r="M40" s="120">
        <f t="shared" si="10"/>
        <v>0.5</v>
      </c>
      <c r="N40" s="23">
        <v>22.9</v>
      </c>
      <c r="O40" s="120">
        <f t="shared" si="11"/>
        <v>0.2777</v>
      </c>
      <c r="P40" s="23">
        <v>37.248080548273457</v>
      </c>
      <c r="Q40" s="120">
        <f t="shared" si="12"/>
        <v>0.2407</v>
      </c>
      <c r="R40" s="23">
        <v>18.191762262768048</v>
      </c>
      <c r="S40" s="120">
        <f t="shared" si="13"/>
        <v>0.40739999999999998</v>
      </c>
      <c r="T40" s="23">
        <v>9.7194700679497394</v>
      </c>
      <c r="U40" s="120">
        <f t="shared" si="14"/>
        <v>0.18509999999999999</v>
      </c>
      <c r="V40" s="41">
        <v>-6.3803007308495152</v>
      </c>
      <c r="W40" s="120">
        <f t="shared" si="15"/>
        <v>0.53710000000000002</v>
      </c>
      <c r="X40" s="44">
        <v>118200</v>
      </c>
      <c r="Y40" s="120">
        <f t="shared" si="16"/>
        <v>0.46299999999999997</v>
      </c>
      <c r="Z40" s="23">
        <v>9.7924157861066377</v>
      </c>
      <c r="AA40" s="120">
        <f t="shared" si="17"/>
        <v>0.20369999999999999</v>
      </c>
      <c r="AB40" s="338">
        <f t="shared" si="18"/>
        <v>2.8146999999999998</v>
      </c>
      <c r="AC40" s="128">
        <f t="shared" si="19"/>
        <v>0.29620000000000002</v>
      </c>
      <c r="AD40" s="336" t="s">
        <v>1381</v>
      </c>
      <c r="AE40" s="356">
        <v>38</v>
      </c>
      <c r="AL40" s="436" t="s">
        <v>1385</v>
      </c>
      <c r="AM40" s="440" t="s">
        <v>1389</v>
      </c>
      <c r="AN40" s="448" t="s">
        <v>1754</v>
      </c>
      <c r="AO40" s="452" t="s">
        <v>1760</v>
      </c>
      <c r="AP40" s="454">
        <v>55.076062999999998</v>
      </c>
      <c r="AQ40" s="461"/>
    </row>
    <row r="41" spans="2:43" s="6" customFormat="1" x14ac:dyDescent="0.25">
      <c r="B41" s="355" t="s">
        <v>1291</v>
      </c>
      <c r="C41" s="20" t="s">
        <v>1333</v>
      </c>
      <c r="D41" s="11">
        <v>54093</v>
      </c>
      <c r="E41" s="11" t="s">
        <v>92</v>
      </c>
      <c r="F41" s="14">
        <v>7</v>
      </c>
      <c r="G41" s="102">
        <v>421.01934589344171</v>
      </c>
      <c r="H41" s="101">
        <v>6822</v>
      </c>
      <c r="I41" s="23">
        <v>16.203530945883472</v>
      </c>
      <c r="J41" s="101">
        <v>2790</v>
      </c>
      <c r="K41" s="64">
        <v>2.39</v>
      </c>
      <c r="L41" s="23">
        <v>11.039426523297491</v>
      </c>
      <c r="M41" s="120">
        <f t="shared" si="10"/>
        <v>0.1111</v>
      </c>
      <c r="N41" s="23">
        <v>24.2</v>
      </c>
      <c r="O41" s="120">
        <f t="shared" si="11"/>
        <v>0.40739999999999998</v>
      </c>
      <c r="P41" s="23">
        <v>38.009381413075346</v>
      </c>
      <c r="Q41" s="120">
        <f t="shared" si="12"/>
        <v>0.46289999999999998</v>
      </c>
      <c r="R41" s="23">
        <v>24.861048520354515</v>
      </c>
      <c r="S41" s="120">
        <f t="shared" si="13"/>
        <v>0.74070000000000003</v>
      </c>
      <c r="T41" s="23">
        <v>12.263450834879407</v>
      </c>
      <c r="U41" s="120">
        <f t="shared" si="14"/>
        <v>0.44440000000000002</v>
      </c>
      <c r="V41" s="41">
        <v>-5.3073799187788824</v>
      </c>
      <c r="W41" s="120">
        <f t="shared" si="15"/>
        <v>0.42600000000000005</v>
      </c>
      <c r="X41" s="44">
        <v>137300</v>
      </c>
      <c r="Y41" s="120">
        <f t="shared" si="16"/>
        <v>0.18520000000000003</v>
      </c>
      <c r="Z41" s="23">
        <v>6.3596027889287976</v>
      </c>
      <c r="AA41" s="120">
        <f t="shared" si="17"/>
        <v>3.6999999999999998E-2</v>
      </c>
      <c r="AB41" s="338">
        <f t="shared" si="18"/>
        <v>2.8146999999999998</v>
      </c>
      <c r="AC41" s="128">
        <f t="shared" si="19"/>
        <v>0.29620000000000002</v>
      </c>
      <c r="AD41" s="336" t="s">
        <v>1381</v>
      </c>
      <c r="AE41" s="356">
        <v>39</v>
      </c>
      <c r="AL41" s="436" t="s">
        <v>1385</v>
      </c>
      <c r="AM41" s="442" t="s">
        <v>1391</v>
      </c>
      <c r="AN41" s="447" t="s">
        <v>1753</v>
      </c>
      <c r="AO41" s="452" t="s">
        <v>1759</v>
      </c>
      <c r="AP41" s="453">
        <v>75.318224000000001</v>
      </c>
      <c r="AQ41" s="461"/>
    </row>
    <row r="42" spans="2:43" s="6" customFormat="1" x14ac:dyDescent="0.25">
      <c r="B42" s="355" t="s">
        <v>1225</v>
      </c>
      <c r="C42" s="20" t="s">
        <v>1333</v>
      </c>
      <c r="D42" s="11">
        <v>54077</v>
      </c>
      <c r="E42" s="11" t="s">
        <v>76</v>
      </c>
      <c r="F42" s="14">
        <v>6</v>
      </c>
      <c r="G42" s="102">
        <v>651.0218377257205</v>
      </c>
      <c r="H42" s="101">
        <v>34266</v>
      </c>
      <c r="I42" s="23">
        <v>52.634179092524505</v>
      </c>
      <c r="J42" s="101">
        <v>12510</v>
      </c>
      <c r="K42" s="64">
        <v>2.5299999999999998</v>
      </c>
      <c r="L42" s="23">
        <v>15.195843325339728</v>
      </c>
      <c r="M42" s="120">
        <f t="shared" si="10"/>
        <v>0.3518</v>
      </c>
      <c r="N42" s="23">
        <v>23.4</v>
      </c>
      <c r="O42" s="120">
        <f t="shared" si="11"/>
        <v>0.33329999999999999</v>
      </c>
      <c r="P42" s="23">
        <v>35.924823440144749</v>
      </c>
      <c r="Q42" s="120">
        <f t="shared" si="12"/>
        <v>0.14810000000000001</v>
      </c>
      <c r="R42" s="23">
        <v>18.333386060932014</v>
      </c>
      <c r="S42" s="120">
        <f t="shared" si="13"/>
        <v>0.46289999999999998</v>
      </c>
      <c r="T42" s="23">
        <v>12.977906612347226</v>
      </c>
      <c r="U42" s="120">
        <f t="shared" si="14"/>
        <v>0.51849999999999996</v>
      </c>
      <c r="V42" s="41">
        <v>2.0763723150357993</v>
      </c>
      <c r="W42" s="120">
        <f t="shared" si="15"/>
        <v>9.2600000000000016E-2</v>
      </c>
      <c r="X42" s="44">
        <v>128800</v>
      </c>
      <c r="Y42" s="120">
        <f t="shared" si="16"/>
        <v>0.35189999999999999</v>
      </c>
      <c r="Z42" s="23">
        <v>18.364788174739346</v>
      </c>
      <c r="AA42" s="120">
        <f t="shared" si="17"/>
        <v>0.53700000000000003</v>
      </c>
      <c r="AB42" s="338">
        <f t="shared" si="18"/>
        <v>2.7960999999999996</v>
      </c>
      <c r="AC42" s="128">
        <f t="shared" si="19"/>
        <v>0.2777</v>
      </c>
      <c r="AD42" s="336" t="s">
        <v>1381</v>
      </c>
      <c r="AE42" s="356">
        <v>40</v>
      </c>
      <c r="AL42" s="436" t="s">
        <v>1385</v>
      </c>
      <c r="AM42" s="440" t="s">
        <v>1389</v>
      </c>
      <c r="AN42" s="436" t="s">
        <v>1752</v>
      </c>
      <c r="AO42" s="452" t="s">
        <v>1760</v>
      </c>
      <c r="AP42" s="453">
        <v>66.904687999999993</v>
      </c>
      <c r="AQ42" s="461"/>
    </row>
    <row r="43" spans="2:43" s="6" customFormat="1" x14ac:dyDescent="0.25">
      <c r="B43" s="355" t="s">
        <v>1141</v>
      </c>
      <c r="C43" s="20" t="s">
        <v>1333</v>
      </c>
      <c r="D43" s="11">
        <v>54011</v>
      </c>
      <c r="E43" s="11" t="s">
        <v>10</v>
      </c>
      <c r="F43" s="14">
        <v>2</v>
      </c>
      <c r="G43" s="102">
        <v>287.86098319795411</v>
      </c>
      <c r="H43" s="101">
        <v>94622</v>
      </c>
      <c r="I43" s="23">
        <v>328.70727720307633</v>
      </c>
      <c r="J43" s="101">
        <v>39398</v>
      </c>
      <c r="K43" s="64">
        <v>2.2999999999999998</v>
      </c>
      <c r="L43" s="23">
        <v>22.686430783288493</v>
      </c>
      <c r="M43" s="120">
        <f t="shared" si="10"/>
        <v>0.87029999999999996</v>
      </c>
      <c r="N43" s="23">
        <v>23.8</v>
      </c>
      <c r="O43" s="120">
        <f t="shared" si="11"/>
        <v>0.37030000000000002</v>
      </c>
      <c r="P43" s="23">
        <v>35.251844180000425</v>
      </c>
      <c r="Q43" s="120">
        <f t="shared" si="12"/>
        <v>0.1111</v>
      </c>
      <c r="R43" s="23">
        <v>17.985588298558831</v>
      </c>
      <c r="S43" s="120">
        <f t="shared" si="13"/>
        <v>0.37030000000000002</v>
      </c>
      <c r="T43" s="23">
        <v>10.733963783331491</v>
      </c>
      <c r="U43" s="120">
        <f t="shared" si="14"/>
        <v>0.2777</v>
      </c>
      <c r="V43" s="41">
        <v>-2.0442487982641016</v>
      </c>
      <c r="W43" s="120">
        <f t="shared" si="15"/>
        <v>0.20379999999999998</v>
      </c>
      <c r="X43" s="44">
        <v>129900</v>
      </c>
      <c r="Y43" s="120">
        <f t="shared" si="16"/>
        <v>0.29630000000000001</v>
      </c>
      <c r="Z43" s="23">
        <v>8.1284789153364656</v>
      </c>
      <c r="AA43" s="120">
        <f t="shared" si="17"/>
        <v>9.2499999999999999E-2</v>
      </c>
      <c r="AB43" s="338">
        <f t="shared" si="18"/>
        <v>2.5923000000000003</v>
      </c>
      <c r="AC43" s="128">
        <f t="shared" si="19"/>
        <v>0.25919999999999999</v>
      </c>
      <c r="AD43" s="336" t="s">
        <v>1381</v>
      </c>
      <c r="AE43" s="356">
        <v>41</v>
      </c>
      <c r="AL43" s="436" t="s">
        <v>1385</v>
      </c>
      <c r="AM43" s="439" t="s">
        <v>1388</v>
      </c>
      <c r="AN43" s="447" t="s">
        <v>1753</v>
      </c>
      <c r="AO43" s="452" t="s">
        <v>1759</v>
      </c>
      <c r="AP43" s="453">
        <v>73.517540999999994</v>
      </c>
      <c r="AQ43" s="461"/>
    </row>
    <row r="44" spans="2:43" s="6" customFormat="1" x14ac:dyDescent="0.25">
      <c r="B44" s="355" t="s">
        <v>1138</v>
      </c>
      <c r="C44" s="20" t="s">
        <v>1333</v>
      </c>
      <c r="D44" s="11">
        <v>54009</v>
      </c>
      <c r="E44" s="11" t="s">
        <v>8</v>
      </c>
      <c r="F44" s="14">
        <v>11</v>
      </c>
      <c r="G44" s="102">
        <v>92.732852587862027</v>
      </c>
      <c r="H44" s="101">
        <v>22603</v>
      </c>
      <c r="I44" s="23">
        <v>244.1191005819154</v>
      </c>
      <c r="J44" s="101">
        <v>9811</v>
      </c>
      <c r="K44" s="64">
        <v>2.21</v>
      </c>
      <c r="L44" s="23">
        <v>11.731729691162981</v>
      </c>
      <c r="M44" s="120">
        <f t="shared" si="10"/>
        <v>0.12959999999999999</v>
      </c>
      <c r="N44" s="23">
        <v>20.7</v>
      </c>
      <c r="O44" s="120">
        <f t="shared" si="11"/>
        <v>0.1666</v>
      </c>
      <c r="P44" s="23">
        <v>37.82241295403265</v>
      </c>
      <c r="Q44" s="120">
        <f t="shared" si="12"/>
        <v>0.40739999999999998</v>
      </c>
      <c r="R44" s="23">
        <v>17.199642697632871</v>
      </c>
      <c r="S44" s="120">
        <f t="shared" si="13"/>
        <v>0.2777</v>
      </c>
      <c r="T44" s="23">
        <v>7.0525737314526467</v>
      </c>
      <c r="U44" s="120">
        <f t="shared" si="14"/>
        <v>5.5500000000000001E-2</v>
      </c>
      <c r="V44" s="41">
        <v>-6.2736299804728075</v>
      </c>
      <c r="W44" s="120">
        <f t="shared" si="15"/>
        <v>0.51859999999999995</v>
      </c>
      <c r="X44" s="44">
        <v>93500</v>
      </c>
      <c r="Y44" s="120">
        <f t="shared" si="16"/>
        <v>0.81489999999999996</v>
      </c>
      <c r="Z44" s="23">
        <v>9.4227188081936681</v>
      </c>
      <c r="AA44" s="120">
        <f t="shared" si="17"/>
        <v>0.18509999999999999</v>
      </c>
      <c r="AB44" s="338">
        <f t="shared" si="18"/>
        <v>2.5553999999999997</v>
      </c>
      <c r="AC44" s="128">
        <f t="shared" si="19"/>
        <v>0.2407</v>
      </c>
      <c r="AD44" s="336" t="s">
        <v>1381</v>
      </c>
      <c r="AE44" s="356">
        <v>42</v>
      </c>
      <c r="AL44" s="436" t="s">
        <v>1385</v>
      </c>
      <c r="AM44" s="441" t="s">
        <v>1390</v>
      </c>
      <c r="AN44" s="447" t="s">
        <v>1753</v>
      </c>
      <c r="AO44" s="452" t="s">
        <v>1760</v>
      </c>
      <c r="AP44" s="454">
        <v>56.535238</v>
      </c>
      <c r="AQ44" s="461"/>
    </row>
    <row r="45" spans="2:43" s="6" customFormat="1" x14ac:dyDescent="0.25">
      <c r="B45" s="355" t="s">
        <v>1243</v>
      </c>
      <c r="C45" s="20" t="s">
        <v>1333</v>
      </c>
      <c r="D45" s="11">
        <v>54091</v>
      </c>
      <c r="E45" s="11" t="s">
        <v>90</v>
      </c>
      <c r="F45" s="14">
        <v>6</v>
      </c>
      <c r="G45" s="102">
        <v>175.55061009913757</v>
      </c>
      <c r="H45" s="101">
        <v>16727</v>
      </c>
      <c r="I45" s="23">
        <v>95.283063901366504</v>
      </c>
      <c r="J45" s="101">
        <v>6557</v>
      </c>
      <c r="K45" s="64">
        <v>2.5</v>
      </c>
      <c r="L45" s="23">
        <v>16.318438310202836</v>
      </c>
      <c r="M45" s="120">
        <f t="shared" si="10"/>
        <v>0.48139999999999999</v>
      </c>
      <c r="N45" s="23">
        <v>19.7</v>
      </c>
      <c r="O45" s="120">
        <f t="shared" si="11"/>
        <v>0.12959999999999999</v>
      </c>
      <c r="P45" s="23">
        <v>36.760925449871465</v>
      </c>
      <c r="Q45" s="120">
        <f t="shared" si="12"/>
        <v>0.18509999999999999</v>
      </c>
      <c r="R45" s="23">
        <v>19.441054430070785</v>
      </c>
      <c r="S45" s="120">
        <f t="shared" si="13"/>
        <v>0.5</v>
      </c>
      <c r="T45" s="23">
        <v>11.487254424419548</v>
      </c>
      <c r="U45" s="120">
        <f t="shared" si="14"/>
        <v>0.3518</v>
      </c>
      <c r="V45" s="41">
        <v>-1.124593074874223</v>
      </c>
      <c r="W45" s="120">
        <f t="shared" si="15"/>
        <v>0.16669999999999996</v>
      </c>
      <c r="X45" s="44">
        <v>120000</v>
      </c>
      <c r="Y45" s="120">
        <f t="shared" si="16"/>
        <v>0.42600000000000005</v>
      </c>
      <c r="Z45" s="23">
        <v>12.808476394849786</v>
      </c>
      <c r="AA45" s="120">
        <f t="shared" si="17"/>
        <v>0.25919999999999999</v>
      </c>
      <c r="AB45" s="338">
        <f t="shared" si="18"/>
        <v>2.4998</v>
      </c>
      <c r="AC45" s="128">
        <f t="shared" si="19"/>
        <v>0.22220000000000001</v>
      </c>
      <c r="AD45" s="336" t="s">
        <v>1381</v>
      </c>
      <c r="AE45" s="356">
        <v>43</v>
      </c>
      <c r="AL45" s="436" t="s">
        <v>1385</v>
      </c>
      <c r="AM45" s="442" t="s">
        <v>1391</v>
      </c>
      <c r="AN45" s="447" t="s">
        <v>1753</v>
      </c>
      <c r="AO45" s="452" t="s">
        <v>1759</v>
      </c>
      <c r="AP45" s="453">
        <v>72.679292000000004</v>
      </c>
      <c r="AQ45" s="461"/>
    </row>
    <row r="46" spans="2:43" s="6" customFormat="1" ht="15.75" thickBot="1" x14ac:dyDescent="0.3">
      <c r="B46" s="357" t="s">
        <v>1150</v>
      </c>
      <c r="C46" s="358" t="s">
        <v>1333</v>
      </c>
      <c r="D46" s="359">
        <v>54017</v>
      </c>
      <c r="E46" s="359" t="s">
        <v>16</v>
      </c>
      <c r="F46" s="360">
        <v>6</v>
      </c>
      <c r="G46" s="361">
        <v>320.18123122132181</v>
      </c>
      <c r="H46" s="362">
        <v>7929</v>
      </c>
      <c r="I46" s="363">
        <v>24.764099912274883</v>
      </c>
      <c r="J46" s="362">
        <v>2309</v>
      </c>
      <c r="K46" s="364">
        <v>3.07</v>
      </c>
      <c r="L46" s="363">
        <v>10.697271546123863</v>
      </c>
      <c r="M46" s="365">
        <f t="shared" si="10"/>
        <v>7.3999999999999996E-2</v>
      </c>
      <c r="N46" s="363">
        <v>21.7</v>
      </c>
      <c r="O46" s="365">
        <f t="shared" si="11"/>
        <v>0.22220000000000001</v>
      </c>
      <c r="P46" s="363">
        <v>33.043258922941106</v>
      </c>
      <c r="Q46" s="365">
        <f t="shared" si="12"/>
        <v>3.6999999999999998E-2</v>
      </c>
      <c r="R46" s="363">
        <v>16.607972953937175</v>
      </c>
      <c r="S46" s="365">
        <f t="shared" si="13"/>
        <v>0.2407</v>
      </c>
      <c r="T46" s="363">
        <v>16.50959272972063</v>
      </c>
      <c r="U46" s="365">
        <f t="shared" si="14"/>
        <v>0.74070000000000003</v>
      </c>
      <c r="V46" s="366">
        <v>-4.8037064130699827</v>
      </c>
      <c r="W46" s="365">
        <f t="shared" si="15"/>
        <v>0.35189999999999999</v>
      </c>
      <c r="X46" s="367">
        <v>135900</v>
      </c>
      <c r="Y46" s="365">
        <f t="shared" si="16"/>
        <v>0.20379999999999998</v>
      </c>
      <c r="Z46" s="363">
        <v>18.712394705174489</v>
      </c>
      <c r="AA46" s="365">
        <f t="shared" si="17"/>
        <v>0.55549999999999999</v>
      </c>
      <c r="AB46" s="368">
        <f t="shared" si="18"/>
        <v>2.4257999999999997</v>
      </c>
      <c r="AC46" s="317">
        <f t="shared" si="19"/>
        <v>0.20369999999999999</v>
      </c>
      <c r="AD46" s="376" t="s">
        <v>1381</v>
      </c>
      <c r="AE46" s="370">
        <v>44</v>
      </c>
      <c r="AL46" s="436" t="s">
        <v>1385</v>
      </c>
      <c r="AM46" s="442" t="s">
        <v>1391</v>
      </c>
      <c r="AN46" s="436" t="s">
        <v>1752</v>
      </c>
      <c r="AO46" s="452" t="s">
        <v>1760</v>
      </c>
      <c r="AP46" s="454">
        <v>55.293387000000003</v>
      </c>
      <c r="AQ46" s="461"/>
    </row>
    <row r="47" spans="2:43" s="6" customFormat="1" x14ac:dyDescent="0.25">
      <c r="B47" s="341" t="s">
        <v>1171</v>
      </c>
      <c r="C47" s="342" t="s">
        <v>1333</v>
      </c>
      <c r="D47" s="343">
        <v>54033</v>
      </c>
      <c r="E47" s="343" t="s">
        <v>32</v>
      </c>
      <c r="F47" s="344">
        <v>6</v>
      </c>
      <c r="G47" s="345">
        <v>416.46012356228448</v>
      </c>
      <c r="H47" s="346">
        <v>66222</v>
      </c>
      <c r="I47" s="347">
        <v>159.01162261000013</v>
      </c>
      <c r="J47" s="346">
        <v>26129</v>
      </c>
      <c r="K47" s="348">
        <v>2.4900000000000002</v>
      </c>
      <c r="L47" s="347">
        <v>14.738413257300317</v>
      </c>
      <c r="M47" s="349">
        <f t="shared" si="10"/>
        <v>0.2777</v>
      </c>
      <c r="N47" s="347">
        <v>21.2</v>
      </c>
      <c r="O47" s="349">
        <f t="shared" si="11"/>
        <v>0.18509999999999999</v>
      </c>
      <c r="P47" s="347">
        <v>37.193077829120227</v>
      </c>
      <c r="Q47" s="349">
        <f t="shared" si="12"/>
        <v>0.22220000000000001</v>
      </c>
      <c r="R47" s="347">
        <v>16.778523489932887</v>
      </c>
      <c r="S47" s="349">
        <f t="shared" si="13"/>
        <v>0.25919999999999999</v>
      </c>
      <c r="T47" s="347">
        <v>11.589495361229647</v>
      </c>
      <c r="U47" s="349">
        <f t="shared" si="14"/>
        <v>0.40739999999999998</v>
      </c>
      <c r="V47" s="350">
        <v>-4.5991982517836725</v>
      </c>
      <c r="W47" s="349">
        <f t="shared" si="15"/>
        <v>0.33340000000000003</v>
      </c>
      <c r="X47" s="351">
        <v>124800</v>
      </c>
      <c r="Y47" s="349">
        <f t="shared" si="16"/>
        <v>0.38890000000000002</v>
      </c>
      <c r="Z47" s="347">
        <v>8.3531907948425008</v>
      </c>
      <c r="AA47" s="349">
        <f t="shared" si="17"/>
        <v>0.14810000000000001</v>
      </c>
      <c r="AB47" s="352">
        <f t="shared" si="18"/>
        <v>2.222</v>
      </c>
      <c r="AC47" s="319">
        <f t="shared" si="19"/>
        <v>0.18509999999999999</v>
      </c>
      <c r="AD47" s="377" t="s">
        <v>1383</v>
      </c>
      <c r="AE47" s="354">
        <v>45</v>
      </c>
      <c r="AL47" s="436" t="s">
        <v>1385</v>
      </c>
      <c r="AM47" s="441" t="s">
        <v>1390</v>
      </c>
      <c r="AN47" s="447" t="s">
        <v>1753</v>
      </c>
      <c r="AO47" s="452" t="s">
        <v>1810</v>
      </c>
      <c r="AP47" s="455">
        <v>29.431853</v>
      </c>
      <c r="AQ47" s="461"/>
    </row>
    <row r="48" spans="2:43" s="6" customFormat="1" x14ac:dyDescent="0.25">
      <c r="B48" s="355" t="s">
        <v>1261</v>
      </c>
      <c r="C48" s="20" t="s">
        <v>1333</v>
      </c>
      <c r="D48" s="11">
        <v>54107</v>
      </c>
      <c r="E48" s="11" t="s">
        <v>106</v>
      </c>
      <c r="F48" s="14">
        <v>5</v>
      </c>
      <c r="G48" s="102">
        <v>376.62852351364239</v>
      </c>
      <c r="H48" s="101">
        <v>84678</v>
      </c>
      <c r="I48" s="23">
        <v>224.83161713303627</v>
      </c>
      <c r="J48" s="101">
        <v>35220</v>
      </c>
      <c r="K48" s="64">
        <v>2.38</v>
      </c>
      <c r="L48" s="23">
        <v>15.854628052243044</v>
      </c>
      <c r="M48" s="120">
        <f t="shared" si="10"/>
        <v>0.40739999999999998</v>
      </c>
      <c r="N48" s="23">
        <v>22</v>
      </c>
      <c r="O48" s="120">
        <f t="shared" si="11"/>
        <v>0.2407</v>
      </c>
      <c r="P48" s="23">
        <v>37.779588559011785</v>
      </c>
      <c r="Q48" s="120">
        <f t="shared" si="12"/>
        <v>0.37030000000000002</v>
      </c>
      <c r="R48" s="23">
        <v>17.709683942569619</v>
      </c>
      <c r="S48" s="120">
        <f t="shared" si="13"/>
        <v>0.33329999999999999</v>
      </c>
      <c r="T48" s="23">
        <v>9.320815220086283</v>
      </c>
      <c r="U48" s="120">
        <f t="shared" si="14"/>
        <v>0.12959999999999999</v>
      </c>
      <c r="V48" s="41">
        <v>-3.0590183541101248</v>
      </c>
      <c r="W48" s="120">
        <f t="shared" si="15"/>
        <v>0.24080000000000001</v>
      </c>
      <c r="X48" s="44">
        <v>129600</v>
      </c>
      <c r="Y48" s="120">
        <f t="shared" si="16"/>
        <v>0.31489999999999996</v>
      </c>
      <c r="Z48" s="23">
        <v>7.692689340378557</v>
      </c>
      <c r="AA48" s="120">
        <f t="shared" si="17"/>
        <v>5.5500000000000001E-2</v>
      </c>
      <c r="AB48" s="338">
        <f t="shared" si="18"/>
        <v>2.0924999999999998</v>
      </c>
      <c r="AC48" s="125">
        <f t="shared" si="19"/>
        <v>0.1666</v>
      </c>
      <c r="AD48" s="337" t="s">
        <v>1383</v>
      </c>
      <c r="AE48" s="356">
        <v>46</v>
      </c>
      <c r="AL48" s="436" t="s">
        <v>1385</v>
      </c>
      <c r="AM48" s="440" t="s">
        <v>1389</v>
      </c>
      <c r="AN48" s="448" t="s">
        <v>1754</v>
      </c>
      <c r="AO48" s="452" t="s">
        <v>1760</v>
      </c>
      <c r="AP48" s="454">
        <v>47.997515999999997</v>
      </c>
      <c r="AQ48" s="461"/>
    </row>
    <row r="49" spans="2:116" s="6" customFormat="1" x14ac:dyDescent="0.25">
      <c r="B49" s="355" t="s">
        <v>1204</v>
      </c>
      <c r="C49" s="20" t="s">
        <v>1333</v>
      </c>
      <c r="D49" s="11">
        <v>54057</v>
      </c>
      <c r="E49" s="11" t="s">
        <v>56</v>
      </c>
      <c r="F49" s="14">
        <v>8</v>
      </c>
      <c r="G49" s="102">
        <v>329.41557470817082</v>
      </c>
      <c r="H49" s="101">
        <v>27045</v>
      </c>
      <c r="I49" s="23">
        <v>82.164172413584851</v>
      </c>
      <c r="J49" s="101">
        <v>10431</v>
      </c>
      <c r="K49" s="64">
        <v>2.5299999999999998</v>
      </c>
      <c r="L49" s="23">
        <v>14.428146869907007</v>
      </c>
      <c r="M49" s="120">
        <f t="shared" si="10"/>
        <v>0.2407</v>
      </c>
      <c r="N49" s="23">
        <v>23.2</v>
      </c>
      <c r="O49" s="120">
        <f t="shared" si="11"/>
        <v>0.31480000000000002</v>
      </c>
      <c r="P49" s="23">
        <v>38.166019596968013</v>
      </c>
      <c r="Q49" s="120">
        <f t="shared" si="12"/>
        <v>0.55549999999999999</v>
      </c>
      <c r="R49" s="23">
        <v>17.450264510841219</v>
      </c>
      <c r="S49" s="120">
        <f t="shared" si="13"/>
        <v>0.31480000000000002</v>
      </c>
      <c r="T49" s="23">
        <v>6.4567495377028967</v>
      </c>
      <c r="U49" s="120">
        <f t="shared" si="14"/>
        <v>0</v>
      </c>
      <c r="V49" s="41">
        <v>-4.5158088756557495</v>
      </c>
      <c r="W49" s="120">
        <f t="shared" si="15"/>
        <v>0.29630000000000001</v>
      </c>
      <c r="X49" s="44">
        <v>151700</v>
      </c>
      <c r="Y49" s="120">
        <f t="shared" si="16"/>
        <v>0.11119999999999997</v>
      </c>
      <c r="Z49" s="23">
        <v>11.458416394226937</v>
      </c>
      <c r="AA49" s="120">
        <f t="shared" si="17"/>
        <v>0.2407</v>
      </c>
      <c r="AB49" s="338">
        <f t="shared" si="18"/>
        <v>2.0739999999999998</v>
      </c>
      <c r="AC49" s="125">
        <f t="shared" si="19"/>
        <v>0.14810000000000001</v>
      </c>
      <c r="AD49" s="337" t="s">
        <v>1383</v>
      </c>
      <c r="AE49" s="356">
        <v>47</v>
      </c>
      <c r="AL49" s="436" t="s">
        <v>1385</v>
      </c>
      <c r="AM49" s="441" t="s">
        <v>1390</v>
      </c>
      <c r="AN49" s="447" t="s">
        <v>1753</v>
      </c>
      <c r="AO49" s="452" t="s">
        <v>1760</v>
      </c>
      <c r="AP49" s="454">
        <v>46.258926000000002</v>
      </c>
      <c r="AQ49" s="461"/>
    </row>
    <row r="50" spans="2:116" s="6" customFormat="1" x14ac:dyDescent="0.25">
      <c r="B50" s="355" t="s">
        <v>1270</v>
      </c>
      <c r="C50" s="20" t="s">
        <v>1333</v>
      </c>
      <c r="D50" s="11">
        <v>54073</v>
      </c>
      <c r="E50" s="11" t="s">
        <v>72</v>
      </c>
      <c r="F50" s="14">
        <v>5</v>
      </c>
      <c r="G50" s="102">
        <v>134.45170650347009</v>
      </c>
      <c r="H50" s="101">
        <v>7623</v>
      </c>
      <c r="I50" s="23">
        <v>56.696937497057775</v>
      </c>
      <c r="J50" s="101">
        <v>2688</v>
      </c>
      <c r="K50" s="64">
        <v>2.63</v>
      </c>
      <c r="L50" s="23">
        <v>9.8214285714285712</v>
      </c>
      <c r="M50" s="120">
        <f t="shared" si="10"/>
        <v>3.6999999999999998E-2</v>
      </c>
      <c r="N50" s="23">
        <v>19.5</v>
      </c>
      <c r="O50" s="120">
        <f t="shared" si="11"/>
        <v>9.2499999999999999E-2</v>
      </c>
      <c r="P50" s="23">
        <v>33.818706545979268</v>
      </c>
      <c r="Q50" s="120">
        <f t="shared" si="12"/>
        <v>5.5500000000000001E-2</v>
      </c>
      <c r="R50" s="23">
        <v>16.285310734463277</v>
      </c>
      <c r="S50" s="120">
        <f t="shared" si="13"/>
        <v>0.20369999999999999</v>
      </c>
      <c r="T50" s="23">
        <v>10.821499191083946</v>
      </c>
      <c r="U50" s="120">
        <f t="shared" si="14"/>
        <v>0.29620000000000002</v>
      </c>
      <c r="V50" s="41">
        <v>0.63116370808678501</v>
      </c>
      <c r="W50" s="120">
        <f t="shared" si="15"/>
        <v>0.12970000000000004</v>
      </c>
      <c r="X50" s="44">
        <v>117100</v>
      </c>
      <c r="Y50" s="120">
        <f t="shared" si="16"/>
        <v>0.48150000000000004</v>
      </c>
      <c r="Z50" s="23">
        <v>22.246287128712872</v>
      </c>
      <c r="AA50" s="120">
        <f t="shared" si="17"/>
        <v>0.75919999999999999</v>
      </c>
      <c r="AB50" s="338">
        <f t="shared" si="18"/>
        <v>2.0552999999999999</v>
      </c>
      <c r="AC50" s="125">
        <f t="shared" si="19"/>
        <v>0.12959999999999999</v>
      </c>
      <c r="AD50" s="337" t="s">
        <v>1383</v>
      </c>
      <c r="AE50" s="356">
        <v>48</v>
      </c>
      <c r="AL50" s="436" t="s">
        <v>1385</v>
      </c>
      <c r="AM50" s="441" t="s">
        <v>1390</v>
      </c>
      <c r="AN50" s="447" t="s">
        <v>1753</v>
      </c>
      <c r="AO50" s="452" t="s">
        <v>1760</v>
      </c>
      <c r="AP50" s="454">
        <v>57.652903000000002</v>
      </c>
      <c r="AQ50" s="461"/>
    </row>
    <row r="51" spans="2:116" s="6" customFormat="1" x14ac:dyDescent="0.25">
      <c r="B51" s="355" t="s">
        <v>1189</v>
      </c>
      <c r="C51" s="20" t="s">
        <v>1333</v>
      </c>
      <c r="D51" s="11">
        <v>54049</v>
      </c>
      <c r="E51" s="11" t="s">
        <v>48</v>
      </c>
      <c r="F51" s="14">
        <v>6</v>
      </c>
      <c r="G51" s="102">
        <v>311.26522685013191</v>
      </c>
      <c r="H51" s="101">
        <v>56256</v>
      </c>
      <c r="I51" s="23">
        <v>180.7333269099351</v>
      </c>
      <c r="J51" s="101">
        <v>23278</v>
      </c>
      <c r="K51" s="64">
        <v>2.37</v>
      </c>
      <c r="L51" s="23">
        <v>13.282928086605377</v>
      </c>
      <c r="M51" s="120">
        <f t="shared" si="10"/>
        <v>0.1666</v>
      </c>
      <c r="N51" s="23">
        <v>19.5</v>
      </c>
      <c r="O51" s="120">
        <f t="shared" si="11"/>
        <v>9.2499999999999999E-2</v>
      </c>
      <c r="P51" s="23">
        <v>35.912613765642774</v>
      </c>
      <c r="Q51" s="120">
        <f t="shared" si="12"/>
        <v>0.12959999999999999</v>
      </c>
      <c r="R51" s="23">
        <v>19.771019677996421</v>
      </c>
      <c r="S51" s="120">
        <f t="shared" si="13"/>
        <v>0.51849999999999996</v>
      </c>
      <c r="T51" s="23">
        <v>8.850678733031673</v>
      </c>
      <c r="U51" s="120">
        <f t="shared" si="14"/>
        <v>0.1111</v>
      </c>
      <c r="V51" s="41">
        <v>-0.37753908327129643</v>
      </c>
      <c r="W51" s="120">
        <f t="shared" si="15"/>
        <v>0.1482</v>
      </c>
      <c r="X51" s="44">
        <v>125300</v>
      </c>
      <c r="Y51" s="120">
        <f t="shared" si="16"/>
        <v>0.37039999999999995</v>
      </c>
      <c r="Z51" s="23">
        <v>7.7566539923954378</v>
      </c>
      <c r="AA51" s="120">
        <f t="shared" si="17"/>
        <v>7.3999999999999996E-2</v>
      </c>
      <c r="AB51" s="338">
        <f t="shared" si="18"/>
        <v>1.6109</v>
      </c>
      <c r="AC51" s="125">
        <f t="shared" si="19"/>
        <v>0.1111</v>
      </c>
      <c r="AD51" s="337" t="s">
        <v>1383</v>
      </c>
      <c r="AE51" s="356">
        <v>49</v>
      </c>
      <c r="AL51" s="436" t="s">
        <v>1385</v>
      </c>
      <c r="AM51" s="441" t="s">
        <v>1390</v>
      </c>
      <c r="AN51" s="447" t="s">
        <v>1753</v>
      </c>
      <c r="AO51" s="452" t="s">
        <v>1760</v>
      </c>
      <c r="AP51" s="454">
        <v>48.742626999999999</v>
      </c>
      <c r="AQ51" s="461"/>
    </row>
    <row r="52" spans="2:116" s="6" customFormat="1" x14ac:dyDescent="0.25">
      <c r="B52" s="355" t="s">
        <v>1213</v>
      </c>
      <c r="C52" s="20" t="s">
        <v>1333</v>
      </c>
      <c r="D52" s="11">
        <v>54065</v>
      </c>
      <c r="E52" s="11" t="s">
        <v>64</v>
      </c>
      <c r="F52" s="14">
        <v>9</v>
      </c>
      <c r="G52" s="102">
        <v>229.89969218044934</v>
      </c>
      <c r="H52" s="101">
        <v>17144</v>
      </c>
      <c r="I52" s="23">
        <v>74.571652695139733</v>
      </c>
      <c r="J52" s="101">
        <v>6957</v>
      </c>
      <c r="K52" s="64">
        <v>2.4500000000000002</v>
      </c>
      <c r="L52" s="23">
        <v>7.4169900819318668</v>
      </c>
      <c r="M52" s="120">
        <f t="shared" si="10"/>
        <v>0</v>
      </c>
      <c r="N52" s="23">
        <v>21.4</v>
      </c>
      <c r="O52" s="120">
        <f t="shared" si="11"/>
        <v>0.20369999999999999</v>
      </c>
      <c r="P52" s="23">
        <v>37.400839944003735</v>
      </c>
      <c r="Q52" s="120">
        <f t="shared" si="12"/>
        <v>0.25919999999999999</v>
      </c>
      <c r="R52" s="23">
        <v>15.356618726152041</v>
      </c>
      <c r="S52" s="120">
        <f t="shared" si="13"/>
        <v>9.2499999999999999E-2</v>
      </c>
      <c r="T52" s="23">
        <v>10.565775235739681</v>
      </c>
      <c r="U52" s="120">
        <f t="shared" si="14"/>
        <v>0.2407</v>
      </c>
      <c r="V52" s="41">
        <v>-2.7250441822016991</v>
      </c>
      <c r="W52" s="120">
        <f t="shared" si="15"/>
        <v>0.22230000000000005</v>
      </c>
      <c r="X52" s="44">
        <v>190900</v>
      </c>
      <c r="Y52" s="120">
        <f t="shared" si="16"/>
        <v>5.5599999999999983E-2</v>
      </c>
      <c r="Z52" s="23">
        <v>13.484617063059131</v>
      </c>
      <c r="AA52" s="120">
        <f t="shared" si="17"/>
        <v>0.31480000000000002</v>
      </c>
      <c r="AB52" s="338">
        <f t="shared" si="18"/>
        <v>1.3888</v>
      </c>
      <c r="AC52" s="125">
        <f t="shared" si="19"/>
        <v>9.2499999999999999E-2</v>
      </c>
      <c r="AD52" s="337" t="s">
        <v>1383</v>
      </c>
      <c r="AE52" s="356">
        <v>50</v>
      </c>
      <c r="AL52" s="436" t="s">
        <v>1385</v>
      </c>
      <c r="AM52" s="442" t="s">
        <v>1391</v>
      </c>
      <c r="AN52" s="436" t="s">
        <v>1752</v>
      </c>
      <c r="AO52" s="452" t="s">
        <v>1760</v>
      </c>
      <c r="AP52" s="454">
        <v>59.888233</v>
      </c>
      <c r="AQ52" s="461"/>
    </row>
    <row r="53" spans="2:116" s="6" customFormat="1" x14ac:dyDescent="0.25">
      <c r="B53" s="355" t="s">
        <v>1219</v>
      </c>
      <c r="C53" s="20" t="s">
        <v>1333</v>
      </c>
      <c r="D53" s="11">
        <v>54069</v>
      </c>
      <c r="E53" s="11" t="s">
        <v>68</v>
      </c>
      <c r="F53" s="14">
        <v>10</v>
      </c>
      <c r="G53" s="102">
        <v>108.85969227336166</v>
      </c>
      <c r="H53" s="101">
        <v>42443</v>
      </c>
      <c r="I53" s="23">
        <v>389.88719436593465</v>
      </c>
      <c r="J53" s="101">
        <v>17447</v>
      </c>
      <c r="K53" s="64">
        <v>2.31</v>
      </c>
      <c r="L53" s="23">
        <v>14.598498309164901</v>
      </c>
      <c r="M53" s="120">
        <f t="shared" si="10"/>
        <v>0.25919999999999999</v>
      </c>
      <c r="N53" s="23">
        <v>17.8</v>
      </c>
      <c r="O53" s="120">
        <f t="shared" si="11"/>
        <v>5.5500000000000001E-2</v>
      </c>
      <c r="P53" s="23">
        <v>37.702330184011494</v>
      </c>
      <c r="Q53" s="120">
        <f t="shared" si="12"/>
        <v>0.33329999999999999</v>
      </c>
      <c r="R53" s="23">
        <v>15.44068604097189</v>
      </c>
      <c r="S53" s="120">
        <f t="shared" si="13"/>
        <v>0.12959999999999999</v>
      </c>
      <c r="T53" s="23">
        <v>7.0241843639043342</v>
      </c>
      <c r="U53" s="120">
        <f t="shared" si="14"/>
        <v>3.6999999999999998E-2</v>
      </c>
      <c r="V53" s="41">
        <v>-4.5406475710460592</v>
      </c>
      <c r="W53" s="120">
        <f t="shared" si="15"/>
        <v>0.31489999999999996</v>
      </c>
      <c r="X53" s="44">
        <v>135300</v>
      </c>
      <c r="Y53" s="120">
        <f t="shared" si="16"/>
        <v>0.24080000000000001</v>
      </c>
      <c r="Z53" s="23">
        <v>3.25</v>
      </c>
      <c r="AA53" s="120">
        <f t="shared" si="17"/>
        <v>0</v>
      </c>
      <c r="AB53" s="338">
        <f t="shared" si="18"/>
        <v>1.3702999999999999</v>
      </c>
      <c r="AC53" s="125">
        <f t="shared" si="19"/>
        <v>7.3999999999999996E-2</v>
      </c>
      <c r="AD53" s="337" t="s">
        <v>1383</v>
      </c>
      <c r="AE53" s="356">
        <v>51</v>
      </c>
      <c r="AL53" s="436" t="s">
        <v>1385</v>
      </c>
      <c r="AM53" s="440" t="s">
        <v>1389</v>
      </c>
      <c r="AN53" s="448" t="s">
        <v>1754</v>
      </c>
      <c r="AO53" s="452" t="s">
        <v>1760</v>
      </c>
      <c r="AP53" s="455">
        <v>32.909035000000003</v>
      </c>
      <c r="AQ53" s="461"/>
    </row>
    <row r="54" spans="2:116" s="6" customFormat="1" x14ac:dyDescent="0.25">
      <c r="B54" s="355" t="s">
        <v>1228</v>
      </c>
      <c r="C54" s="20" t="s">
        <v>1333</v>
      </c>
      <c r="D54" s="11">
        <v>54079</v>
      </c>
      <c r="E54" s="11" t="s">
        <v>78</v>
      </c>
      <c r="F54" s="14">
        <v>3</v>
      </c>
      <c r="G54" s="102">
        <v>350.11075341625605</v>
      </c>
      <c r="H54" s="101">
        <v>57385</v>
      </c>
      <c r="I54" s="23">
        <v>163.90527694467423</v>
      </c>
      <c r="J54" s="101">
        <v>22075</v>
      </c>
      <c r="K54" s="64">
        <v>2.59</v>
      </c>
      <c r="L54" s="23">
        <v>9.657984144960361</v>
      </c>
      <c r="M54" s="120">
        <f t="shared" si="10"/>
        <v>1.8499999999999999E-2</v>
      </c>
      <c r="N54" s="23">
        <v>23.1</v>
      </c>
      <c r="O54" s="120">
        <f t="shared" si="11"/>
        <v>0.29620000000000002</v>
      </c>
      <c r="P54" s="23">
        <v>36.701228544044611</v>
      </c>
      <c r="Q54" s="120">
        <f t="shared" si="12"/>
        <v>0.1666</v>
      </c>
      <c r="R54" s="23">
        <v>11.26398761348441</v>
      </c>
      <c r="S54" s="120">
        <f t="shared" si="13"/>
        <v>0</v>
      </c>
      <c r="T54" s="23">
        <v>7.5292433739696945</v>
      </c>
      <c r="U54" s="120">
        <f t="shared" si="14"/>
        <v>9.2499999999999999E-2</v>
      </c>
      <c r="V54" s="41">
        <v>3.5216090545362797</v>
      </c>
      <c r="W54" s="120">
        <f t="shared" si="15"/>
        <v>7.4100000000000055E-2</v>
      </c>
      <c r="X54" s="44">
        <v>176300</v>
      </c>
      <c r="Y54" s="120">
        <f t="shared" si="16"/>
        <v>7.4100000000000055E-2</v>
      </c>
      <c r="Z54" s="23">
        <v>15.801198963058976</v>
      </c>
      <c r="AA54" s="120">
        <f t="shared" si="17"/>
        <v>0.37030000000000002</v>
      </c>
      <c r="AB54" s="338">
        <f t="shared" si="18"/>
        <v>1.0923000000000003</v>
      </c>
      <c r="AC54" s="125">
        <f t="shared" si="19"/>
        <v>5.5500000000000001E-2</v>
      </c>
      <c r="AD54" s="337" t="s">
        <v>1383</v>
      </c>
      <c r="AE54" s="356">
        <v>52</v>
      </c>
      <c r="AL54" s="436" t="s">
        <v>1385</v>
      </c>
      <c r="AM54" s="442" t="s">
        <v>1391</v>
      </c>
      <c r="AN54" s="447" t="s">
        <v>1753</v>
      </c>
      <c r="AO54" s="452" t="s">
        <v>1810</v>
      </c>
      <c r="AP54" s="456">
        <v>14.933249999999999</v>
      </c>
      <c r="AQ54" s="461"/>
    </row>
    <row r="55" spans="2:116" s="6" customFormat="1" x14ac:dyDescent="0.25">
      <c r="B55" s="355" t="s">
        <v>1210</v>
      </c>
      <c r="C55" s="20" t="s">
        <v>1333</v>
      </c>
      <c r="D55" s="11">
        <v>54061</v>
      </c>
      <c r="E55" s="11" t="s">
        <v>60</v>
      </c>
      <c r="F55" s="14">
        <v>6</v>
      </c>
      <c r="G55" s="102">
        <v>365.66581310538135</v>
      </c>
      <c r="H55" s="101">
        <v>105695</v>
      </c>
      <c r="I55" s="23">
        <v>289.04807671900062</v>
      </c>
      <c r="J55" s="101">
        <v>43640</v>
      </c>
      <c r="K55" s="64">
        <v>2.2999999999999998</v>
      </c>
      <c r="L55" s="23">
        <v>18.806141154903759</v>
      </c>
      <c r="M55" s="120">
        <f t="shared" si="10"/>
        <v>0.62960000000000005</v>
      </c>
      <c r="N55" s="23">
        <v>14.9</v>
      </c>
      <c r="O55" s="120">
        <f t="shared" si="11"/>
        <v>3.6999999999999998E-2</v>
      </c>
      <c r="P55" s="23">
        <v>26.443067316334734</v>
      </c>
      <c r="Q55" s="120">
        <f t="shared" si="12"/>
        <v>0</v>
      </c>
      <c r="R55" s="23">
        <v>12.637567528804322</v>
      </c>
      <c r="S55" s="120">
        <f t="shared" si="13"/>
        <v>1.8499999999999999E-2</v>
      </c>
      <c r="T55" s="23">
        <v>6.7088512241054605</v>
      </c>
      <c r="U55" s="120">
        <f t="shared" si="14"/>
        <v>1.8499999999999999E-2</v>
      </c>
      <c r="V55" s="41">
        <v>10.014658640800924</v>
      </c>
      <c r="W55" s="120">
        <f t="shared" si="15"/>
        <v>1.859999999999995E-2</v>
      </c>
      <c r="X55" s="44">
        <v>221600</v>
      </c>
      <c r="Y55" s="120">
        <f t="shared" si="16"/>
        <v>1.859999999999995E-2</v>
      </c>
      <c r="Z55" s="23">
        <v>8.4904700880779469</v>
      </c>
      <c r="AA55" s="120">
        <f t="shared" si="17"/>
        <v>0.1666</v>
      </c>
      <c r="AB55" s="338">
        <f t="shared" si="18"/>
        <v>0.90739999999999998</v>
      </c>
      <c r="AC55" s="125">
        <f t="shared" si="19"/>
        <v>3.6999999999999998E-2</v>
      </c>
      <c r="AD55" s="337" t="s">
        <v>1383</v>
      </c>
      <c r="AE55" s="356">
        <v>53</v>
      </c>
      <c r="AL55" s="436" t="s">
        <v>1385</v>
      </c>
      <c r="AM55" s="440" t="s">
        <v>1389</v>
      </c>
      <c r="AN55" s="447" t="s">
        <v>1753</v>
      </c>
      <c r="AO55" s="452" t="s">
        <v>1760</v>
      </c>
      <c r="AP55" s="454">
        <v>55.883265999999999</v>
      </c>
      <c r="AQ55" s="461"/>
    </row>
    <row r="56" spans="2:116" s="6" customFormat="1" x14ac:dyDescent="0.25">
      <c r="B56" s="355" t="s">
        <v>1282</v>
      </c>
      <c r="C56" s="20" t="s">
        <v>1333</v>
      </c>
      <c r="D56" s="11">
        <v>54003</v>
      </c>
      <c r="E56" s="11" t="s">
        <v>2</v>
      </c>
      <c r="F56" s="14">
        <v>9</v>
      </c>
      <c r="G56" s="102">
        <v>321.75883097401646</v>
      </c>
      <c r="H56" s="101">
        <v>120460</v>
      </c>
      <c r="I56" s="23">
        <v>374.53291382716077</v>
      </c>
      <c r="J56" s="101">
        <v>46838</v>
      </c>
      <c r="K56" s="64">
        <v>2.56</v>
      </c>
      <c r="L56" s="23">
        <v>10.719928263375891</v>
      </c>
      <c r="M56" s="120">
        <f t="shared" si="10"/>
        <v>9.2499999999999999E-2</v>
      </c>
      <c r="N56" s="23">
        <v>13</v>
      </c>
      <c r="O56" s="120">
        <f t="shared" si="11"/>
        <v>0</v>
      </c>
      <c r="P56" s="23">
        <v>34.042005645027395</v>
      </c>
      <c r="Q56" s="120">
        <f t="shared" si="12"/>
        <v>7.3999999999999996E-2</v>
      </c>
      <c r="R56" s="23">
        <v>14.371387524640006</v>
      </c>
      <c r="S56" s="120">
        <f t="shared" si="13"/>
        <v>5.5500000000000001E-2</v>
      </c>
      <c r="T56" s="23">
        <v>9.606384908398331</v>
      </c>
      <c r="U56" s="120">
        <f t="shared" si="14"/>
        <v>0.14810000000000001</v>
      </c>
      <c r="V56" s="41">
        <v>17.190334936497422</v>
      </c>
      <c r="W56" s="120">
        <f t="shared" si="15"/>
        <v>0</v>
      </c>
      <c r="X56" s="44">
        <v>196700</v>
      </c>
      <c r="Y56" s="120">
        <f t="shared" si="16"/>
        <v>3.7100000000000022E-2</v>
      </c>
      <c r="Z56" s="23">
        <v>11.043360433604336</v>
      </c>
      <c r="AA56" s="120">
        <f t="shared" si="17"/>
        <v>0.22220000000000001</v>
      </c>
      <c r="AB56" s="338">
        <f t="shared" si="18"/>
        <v>0.62940000000000007</v>
      </c>
      <c r="AC56" s="125">
        <f t="shared" si="19"/>
        <v>1.8499999999999999E-2</v>
      </c>
      <c r="AD56" s="337" t="s">
        <v>1383</v>
      </c>
      <c r="AE56" s="356">
        <v>54</v>
      </c>
      <c r="AL56" s="436" t="s">
        <v>1385</v>
      </c>
      <c r="AM56" s="440" t="s">
        <v>1389</v>
      </c>
      <c r="AN56" s="447" t="s">
        <v>1753</v>
      </c>
      <c r="AO56" s="452" t="s">
        <v>1810</v>
      </c>
      <c r="AP56" s="455">
        <v>29.773361999999999</v>
      </c>
      <c r="AQ56" s="461"/>
    </row>
    <row r="57" spans="2:116" s="6" customFormat="1" ht="15.75" thickBot="1" x14ac:dyDescent="0.3">
      <c r="B57" s="357" t="s">
        <v>1177</v>
      </c>
      <c r="C57" s="358" t="s">
        <v>1333</v>
      </c>
      <c r="D57" s="359">
        <v>54037</v>
      </c>
      <c r="E57" s="359" t="s">
        <v>36</v>
      </c>
      <c r="F57" s="360">
        <v>9</v>
      </c>
      <c r="G57" s="361">
        <v>211.81302409671906</v>
      </c>
      <c r="H57" s="362">
        <v>57542</v>
      </c>
      <c r="I57" s="363">
        <v>271.66412568532564</v>
      </c>
      <c r="J57" s="362">
        <v>21162</v>
      </c>
      <c r="K57" s="364">
        <v>2.66</v>
      </c>
      <c r="L57" s="363">
        <v>10.017956714866269</v>
      </c>
      <c r="M57" s="365">
        <f t="shared" si="10"/>
        <v>5.5500000000000001E-2</v>
      </c>
      <c r="N57" s="363">
        <v>13.9</v>
      </c>
      <c r="O57" s="365">
        <f t="shared" si="11"/>
        <v>1.8499999999999999E-2</v>
      </c>
      <c r="P57" s="363">
        <v>34.180250947134269</v>
      </c>
      <c r="Q57" s="365">
        <f t="shared" si="12"/>
        <v>9.2499999999999999E-2</v>
      </c>
      <c r="R57" s="363">
        <v>13.334962386329918</v>
      </c>
      <c r="S57" s="365">
        <f t="shared" si="13"/>
        <v>3.6999999999999998E-2</v>
      </c>
      <c r="T57" s="363">
        <v>9.6079265393950006</v>
      </c>
      <c r="U57" s="365">
        <f t="shared" si="14"/>
        <v>0.1666</v>
      </c>
      <c r="V57" s="366">
        <v>7.8563684623724246</v>
      </c>
      <c r="W57" s="365">
        <f t="shared" si="15"/>
        <v>3.7100000000000022E-2</v>
      </c>
      <c r="X57" s="367">
        <v>276700</v>
      </c>
      <c r="Y57" s="365">
        <f t="shared" si="16"/>
        <v>0</v>
      </c>
      <c r="Z57" s="363">
        <v>6.1337738806286266</v>
      </c>
      <c r="AA57" s="365">
        <f t="shared" si="17"/>
        <v>1.8499999999999999E-2</v>
      </c>
      <c r="AB57" s="368">
        <f t="shared" si="18"/>
        <v>0.42570000000000002</v>
      </c>
      <c r="AC57" s="321">
        <f t="shared" si="19"/>
        <v>0</v>
      </c>
      <c r="AD57" s="378" t="s">
        <v>1383</v>
      </c>
      <c r="AE57" s="370">
        <v>55</v>
      </c>
      <c r="AF57"/>
      <c r="AG57"/>
      <c r="AH57"/>
      <c r="AI57"/>
      <c r="AJ57"/>
      <c r="AK57"/>
      <c r="AL57" s="438" t="s">
        <v>1386</v>
      </c>
      <c r="AM57" s="443" t="s">
        <v>1391</v>
      </c>
      <c r="AN57" s="449" t="s">
        <v>1753</v>
      </c>
      <c r="AO57" s="452" t="s">
        <v>1810</v>
      </c>
      <c r="AP57" s="457">
        <v>20.459485000000001</v>
      </c>
      <c r="AQ57" s="462"/>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row>
    <row r="58" spans="2:116" x14ac:dyDescent="0.25">
      <c r="AK58" s="431"/>
    </row>
    <row r="59" spans="2:116" ht="15.75" thickBot="1" x14ac:dyDescent="0.3">
      <c r="AK59" s="431" t="s">
        <v>1813</v>
      </c>
    </row>
    <row r="60" spans="2:116" ht="75.75" thickBot="1" x14ac:dyDescent="0.3">
      <c r="AL60" s="464" t="s">
        <v>1814</v>
      </c>
      <c r="AM60" s="466" t="s">
        <v>1818</v>
      </c>
      <c r="AN60" s="464" t="s">
        <v>1816</v>
      </c>
      <c r="AO60" s="499" t="s">
        <v>1811</v>
      </c>
      <c r="AP60" s="500"/>
      <c r="AQ60" s="463" t="s">
        <v>1820</v>
      </c>
    </row>
    <row r="61" spans="2:116" ht="75.75" thickBot="1" x14ac:dyDescent="0.3">
      <c r="B61" s="503" t="s">
        <v>1704</v>
      </c>
      <c r="C61" s="504"/>
      <c r="D61" s="504"/>
      <c r="E61" s="504"/>
      <c r="F61" s="505"/>
      <c r="G61" s="323">
        <v>24217.284040189494</v>
      </c>
      <c r="H61" s="324">
        <v>1801049</v>
      </c>
      <c r="I61" s="325">
        <v>74.370395830147245</v>
      </c>
      <c r="J61" s="324">
        <v>711352</v>
      </c>
      <c r="K61" s="326">
        <v>2.4700000000000002</v>
      </c>
      <c r="L61" s="325">
        <v>17</v>
      </c>
      <c r="M61" s="332" t="s">
        <v>1302</v>
      </c>
      <c r="N61" s="325">
        <v>23.7</v>
      </c>
      <c r="O61" s="332" t="s">
        <v>1302</v>
      </c>
      <c r="P61" s="325">
        <v>36.700000000000003</v>
      </c>
      <c r="Q61" s="332" t="s">
        <v>1302</v>
      </c>
      <c r="R61" s="325">
        <v>19.3</v>
      </c>
      <c r="S61" s="332" t="s">
        <v>1302</v>
      </c>
      <c r="T61" s="325">
        <v>11.939848847418528</v>
      </c>
      <c r="U61" s="332" t="s">
        <v>1302</v>
      </c>
      <c r="V61" s="325">
        <v>-3.2</v>
      </c>
      <c r="W61" s="332" t="s">
        <v>1302</v>
      </c>
      <c r="X61" s="330">
        <v>128800</v>
      </c>
      <c r="Y61" s="332" t="s">
        <v>1302</v>
      </c>
      <c r="Z61" s="329">
        <v>14</v>
      </c>
      <c r="AA61" s="332" t="s">
        <v>1302</v>
      </c>
      <c r="AL61" s="465" t="s">
        <v>1815</v>
      </c>
      <c r="AM61" s="467" t="s">
        <v>1819</v>
      </c>
      <c r="AN61" s="465" t="s">
        <v>1817</v>
      </c>
      <c r="AO61" s="501" t="s">
        <v>1812</v>
      </c>
      <c r="AP61" s="502"/>
    </row>
    <row r="62" spans="2:116" ht="15.75" x14ac:dyDescent="0.25">
      <c r="B62" s="503" t="s">
        <v>1705</v>
      </c>
      <c r="C62" s="504"/>
      <c r="D62" s="504"/>
      <c r="E62" s="504"/>
      <c r="F62" s="505"/>
      <c r="G62" s="323">
        <v>3809525</v>
      </c>
      <c r="H62" s="324">
        <v>329725481</v>
      </c>
      <c r="I62" s="325">
        <v>86.552911714715094</v>
      </c>
      <c r="J62" s="324">
        <v>124010992</v>
      </c>
      <c r="K62" s="326">
        <v>2.6</v>
      </c>
      <c r="L62" s="325">
        <v>12.4</v>
      </c>
      <c r="M62" s="332" t="s">
        <v>1302</v>
      </c>
      <c r="N62" s="325">
        <v>14.6</v>
      </c>
      <c r="O62" s="332" t="s">
        <v>1302</v>
      </c>
      <c r="P62" s="325">
        <v>34.6</v>
      </c>
      <c r="Q62" s="332" t="s">
        <v>1302</v>
      </c>
      <c r="R62" s="325">
        <v>12.6</v>
      </c>
      <c r="S62" s="332" t="s">
        <v>1302</v>
      </c>
      <c r="T62" s="325">
        <v>11.12595967644428</v>
      </c>
      <c r="U62" s="332" t="s">
        <v>1302</v>
      </c>
      <c r="V62" s="325">
        <v>7.4</v>
      </c>
      <c r="W62" s="332" t="s">
        <v>1302</v>
      </c>
      <c r="X62" s="330">
        <v>244900</v>
      </c>
      <c r="Y62" s="332" t="s">
        <v>1302</v>
      </c>
      <c r="Z62" s="329">
        <v>5.9</v>
      </c>
      <c r="AA62" s="332" t="s">
        <v>1302</v>
      </c>
    </row>
    <row r="63" spans="2:116" x14ac:dyDescent="0.25">
      <c r="E63" s="4"/>
      <c r="F63"/>
      <c r="G63"/>
      <c r="H63"/>
      <c r="I63"/>
      <c r="J63"/>
      <c r="K63"/>
      <c r="L63" s="78"/>
      <c r="M63" s="87"/>
      <c r="N63" s="87"/>
      <c r="O63" s="25"/>
      <c r="P63" s="69"/>
      <c r="R63" s="121"/>
      <c r="V63" s="21"/>
      <c r="W63" s="21"/>
      <c r="X63" s="21"/>
      <c r="Y63" s="21"/>
      <c r="Z63" s="21"/>
      <c r="AA63" s="21"/>
      <c r="AB63" s="21"/>
      <c r="AC63" s="46"/>
      <c r="AD63" s="46"/>
      <c r="AE63" s="21"/>
    </row>
    <row r="64" spans="2:116" ht="30" customHeight="1" x14ac:dyDescent="0.25">
      <c r="B64" s="496" t="s">
        <v>1706</v>
      </c>
      <c r="C64" s="496"/>
      <c r="D64" s="496"/>
      <c r="E64" s="496"/>
      <c r="F64"/>
      <c r="G64"/>
      <c r="H64"/>
      <c r="I64"/>
      <c r="J64"/>
      <c r="K64"/>
      <c r="L64" s="78"/>
      <c r="M64" s="87"/>
      <c r="N64" s="87"/>
      <c r="O64" s="25"/>
      <c r="P64" s="69"/>
      <c r="R64" s="121"/>
      <c r="V64" s="21"/>
      <c r="W64" s="21"/>
      <c r="X64" s="21"/>
      <c r="Y64" s="21"/>
      <c r="Z64" s="21"/>
      <c r="AA64" s="21"/>
      <c r="AB64" s="21"/>
      <c r="AC64" s="46"/>
      <c r="AD64" s="46"/>
      <c r="AE64" s="21"/>
    </row>
    <row r="65" spans="2:31" ht="30.75" customHeight="1" x14ac:dyDescent="0.25">
      <c r="B65" s="496" t="s">
        <v>1703</v>
      </c>
      <c r="C65" s="496"/>
      <c r="D65" s="496"/>
      <c r="E65" s="496"/>
      <c r="F65"/>
      <c r="G65"/>
      <c r="H65"/>
      <c r="I65"/>
      <c r="J65"/>
      <c r="K65"/>
      <c r="L65" s="78"/>
      <c r="M65" s="87"/>
      <c r="N65" s="87"/>
      <c r="O65" s="25"/>
      <c r="P65" s="69"/>
      <c r="R65" s="121"/>
      <c r="V65" s="21"/>
      <c r="W65" s="21"/>
      <c r="X65" s="21"/>
      <c r="Y65" s="21"/>
      <c r="Z65" s="21"/>
      <c r="AA65" s="21"/>
      <c r="AB65" s="21"/>
      <c r="AC65" s="46"/>
      <c r="AD65" s="46"/>
      <c r="AE65" s="21"/>
    </row>
  </sheetData>
  <sortState xmlns:xlrd2="http://schemas.microsoft.com/office/spreadsheetml/2017/richdata2" ref="B3:AE57">
    <sortCondition descending="1" ref="AC3:AC57"/>
  </sortState>
  <mergeCells count="8">
    <mergeCell ref="AO1:AP1"/>
    <mergeCell ref="AO60:AP60"/>
    <mergeCell ref="AO61:AP61"/>
    <mergeCell ref="B65:E65"/>
    <mergeCell ref="B62:F62"/>
    <mergeCell ref="B61:F61"/>
    <mergeCell ref="B64:E64"/>
    <mergeCell ref="AO2:AP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3F0D-1BA8-4C03-936E-7EB3EE40035B}">
  <dimension ref="B1:AF26"/>
  <sheetViews>
    <sheetView workbookViewId="0">
      <pane xSplit="2" ySplit="2" topLeftCell="G3" activePane="bottomRight" state="frozen"/>
      <selection pane="topRight" activeCell="B1" sqref="B1"/>
      <selection pane="bottomLeft" activeCell="A2" sqref="A2"/>
      <selection pane="bottomRight" activeCell="Q24" sqref="Q24"/>
    </sheetView>
  </sheetViews>
  <sheetFormatPr defaultRowHeight="15" x14ac:dyDescent="0.25"/>
  <cols>
    <col min="1" max="1" width="3" customWidth="1"/>
    <col min="2" max="2" width="47.85546875" style="111" bestFit="1" customWidth="1"/>
    <col min="3" max="3" width="13.140625" style="103" bestFit="1" customWidth="1"/>
    <col min="4" max="4" width="12.42578125" style="25" bestFit="1" customWidth="1"/>
    <col min="5" max="5" width="11.42578125" style="21" bestFit="1" customWidth="1"/>
    <col min="6" max="6" width="12.42578125" style="25" bestFit="1" customWidth="1"/>
    <col min="7" max="7" width="11.5703125" style="69" bestFit="1" customWidth="1"/>
    <col min="8" max="8" width="8" style="21" bestFit="1" customWidth="1"/>
    <col min="9" max="9" width="8.140625" style="21" bestFit="1" customWidth="1"/>
    <col min="10" max="10" width="11" style="21" bestFit="1" customWidth="1"/>
    <col min="11" max="11" width="11.140625" style="21" bestFit="1" customWidth="1"/>
    <col min="12" max="12" width="10.140625" style="21" bestFit="1" customWidth="1"/>
    <col min="13" max="14" width="10.28515625" style="21" bestFit="1" customWidth="1"/>
    <col min="15" max="15" width="10.42578125" style="21" bestFit="1" customWidth="1"/>
    <col min="16" max="16" width="11.7109375" style="21" bestFit="1" customWidth="1"/>
    <col min="17" max="17" width="11.85546875" style="21" bestFit="1" customWidth="1"/>
    <col min="18" max="18" width="11.28515625" style="21" bestFit="1" customWidth="1"/>
    <col min="19" max="19" width="11.42578125" style="21" bestFit="1" customWidth="1"/>
    <col min="20" max="20" width="13.42578125" style="46" bestFit="1" customWidth="1"/>
    <col min="21" max="21" width="12.140625" style="46" bestFit="1" customWidth="1"/>
    <col min="22" max="22" width="13.42578125" style="21" bestFit="1" customWidth="1"/>
    <col min="23" max="23" width="13.5703125" bestFit="1" customWidth="1"/>
    <col min="24" max="24" width="8.5703125" style="118" hidden="1" customWidth="1"/>
    <col min="25" max="25" width="11.85546875" style="381" bestFit="1" customWidth="1"/>
    <col min="26" max="26" width="14.42578125" bestFit="1" customWidth="1"/>
    <col min="27" max="27" width="10.28515625" bestFit="1" customWidth="1"/>
    <col min="29" max="29" width="14.5703125" bestFit="1" customWidth="1"/>
    <col min="30" max="30" width="9.28515625" bestFit="1" customWidth="1"/>
    <col min="31" max="31" width="14.42578125" bestFit="1" customWidth="1"/>
    <col min="32" max="32" width="26.7109375" bestFit="1" customWidth="1"/>
  </cols>
  <sheetData>
    <row r="1" spans="2:32" ht="15.75" thickBot="1" x14ac:dyDescent="0.3">
      <c r="B1" s="408" t="s">
        <v>1743</v>
      </c>
    </row>
    <row r="2" spans="2:32" s="16" customFormat="1" ht="15.75" thickBot="1" x14ac:dyDescent="0.3">
      <c r="B2" s="158" t="s">
        <v>1687</v>
      </c>
      <c r="C2" s="214" t="s">
        <v>1679</v>
      </c>
      <c r="D2" s="215" t="s">
        <v>1681</v>
      </c>
      <c r="E2" s="215" t="s">
        <v>1680</v>
      </c>
      <c r="F2" s="215" t="s">
        <v>1682</v>
      </c>
      <c r="G2" s="216" t="s">
        <v>1683</v>
      </c>
      <c r="H2" s="217" t="s">
        <v>1684</v>
      </c>
      <c r="I2" s="218" t="s">
        <v>1689</v>
      </c>
      <c r="J2" s="217" t="s">
        <v>1685</v>
      </c>
      <c r="K2" s="218" t="s">
        <v>1690</v>
      </c>
      <c r="L2" s="217" t="s">
        <v>1851</v>
      </c>
      <c r="M2" s="218" t="s">
        <v>1852</v>
      </c>
      <c r="N2" s="217" t="s">
        <v>1686</v>
      </c>
      <c r="O2" s="218" t="s">
        <v>1691</v>
      </c>
      <c r="P2" s="217" t="s">
        <v>1835</v>
      </c>
      <c r="Q2" s="218" t="s">
        <v>1836</v>
      </c>
      <c r="R2" s="217" t="s">
        <v>1839</v>
      </c>
      <c r="S2" s="218" t="s">
        <v>1840</v>
      </c>
      <c r="T2" s="219" t="s">
        <v>1843</v>
      </c>
      <c r="U2" s="218" t="s">
        <v>1844</v>
      </c>
      <c r="V2" s="217" t="s">
        <v>1847</v>
      </c>
      <c r="W2" s="218" t="s">
        <v>1848</v>
      </c>
      <c r="X2" s="220" t="s">
        <v>1692</v>
      </c>
      <c r="Y2" s="380" t="s">
        <v>1400</v>
      </c>
      <c r="Z2" s="334" t="s">
        <v>1696</v>
      </c>
      <c r="AA2" s="266" t="s">
        <v>1699</v>
      </c>
      <c r="AB2" s="3"/>
    </row>
    <row r="3" spans="2:32" ht="15.75" thickBot="1" x14ac:dyDescent="0.3">
      <c r="B3" s="383">
        <v>1</v>
      </c>
      <c r="C3" s="399">
        <v>2905.1951930335754</v>
      </c>
      <c r="D3" s="179">
        <v>200016</v>
      </c>
      <c r="E3" s="181">
        <v>68.847697559056371</v>
      </c>
      <c r="F3" s="179">
        <v>78198</v>
      </c>
      <c r="G3" s="180">
        <v>2.6898068510950117</v>
      </c>
      <c r="H3" s="181">
        <v>24.563044409508812</v>
      </c>
      <c r="I3" s="181">
        <f t="shared" ref="I3:I13" si="0">_xlfn.PERCENTRANK.INC(H$3:H$13, H3)</f>
        <v>0.9</v>
      </c>
      <c r="J3" s="181">
        <v>34.366828331562743</v>
      </c>
      <c r="K3" s="181">
        <f t="shared" ref="K3:K13" si="1">_xlfn.PERCENTRANK.INC(J$3:J$13, J3)</f>
        <v>1</v>
      </c>
      <c r="L3" s="181">
        <v>39.591639955107183</v>
      </c>
      <c r="M3" s="181">
        <f t="shared" ref="M3:M13" si="2">_xlfn.PERCENTRANK.INC(L$3:L$13, L3)</f>
        <v>1</v>
      </c>
      <c r="N3" s="181">
        <v>29.16495500214636</v>
      </c>
      <c r="O3" s="181">
        <f t="shared" ref="O3:O13" si="3">_xlfn.PERCENTRANK.INC(N$3:N$13, N3)</f>
        <v>1</v>
      </c>
      <c r="P3" s="181">
        <v>16.809940997563846</v>
      </c>
      <c r="Q3" s="181">
        <f t="shared" ref="Q3:Q13" si="4">_xlfn.PERCENTRANK.INC(P$3:P$13, P3)</f>
        <v>0.9</v>
      </c>
      <c r="R3" s="181">
        <v>-7.1705345027767295</v>
      </c>
      <c r="S3" s="400">
        <f>1-(_xlfn.PERCENTRANK.INC(R$3:R$13, R3,4))</f>
        <v>0.9</v>
      </c>
      <c r="T3" s="183">
        <v>71141.935483870999</v>
      </c>
      <c r="U3" s="400">
        <f t="shared" ref="U3:U10" si="5">1-(_xlfn.PERCENTRANK.INC(T$3:T$13, T3,4))</f>
        <v>1</v>
      </c>
      <c r="V3" s="181">
        <v>19.761165068585051</v>
      </c>
      <c r="W3" s="181">
        <f t="shared" ref="W3:W13" si="6">_xlfn.PERCENTRANK.INC(V$3:V$13, V3)</f>
        <v>1</v>
      </c>
      <c r="X3" s="390">
        <f t="shared" ref="X3:X13" si="7">W3+U3+S3+Q3+O3+M3+K3+I3</f>
        <v>7.7</v>
      </c>
      <c r="Y3" s="384">
        <f t="shared" ref="Y3:Y13" si="8">_xlfn.PERCENTRANK.INC(X$3:X$13, X3)</f>
        <v>1</v>
      </c>
      <c r="Z3" s="231" t="s">
        <v>1375</v>
      </c>
      <c r="AA3" s="232">
        <v>1</v>
      </c>
      <c r="AC3" s="112" t="s">
        <v>1373</v>
      </c>
      <c r="AD3" s="148" t="s">
        <v>1374</v>
      </c>
      <c r="AE3" s="149" t="s">
        <v>1375</v>
      </c>
      <c r="AF3" s="224" t="s">
        <v>1695</v>
      </c>
    </row>
    <row r="4" spans="2:32" ht="15.75" thickBot="1" x14ac:dyDescent="0.3">
      <c r="B4" s="385">
        <v>4</v>
      </c>
      <c r="C4" s="401">
        <v>3843.4426624278512</v>
      </c>
      <c r="D4" s="105">
        <v>116291</v>
      </c>
      <c r="E4" s="26">
        <v>30.256988386172655</v>
      </c>
      <c r="F4" s="105">
        <v>46418</v>
      </c>
      <c r="G4" s="63">
        <v>2.4558667342070462</v>
      </c>
      <c r="H4" s="26">
        <v>25.145573880553442</v>
      </c>
      <c r="I4" s="26">
        <f t="shared" si="0"/>
        <v>1</v>
      </c>
      <c r="J4" s="26">
        <v>31.426263809193099</v>
      </c>
      <c r="K4" s="26">
        <f t="shared" si="1"/>
        <v>0.9</v>
      </c>
      <c r="L4" s="26">
        <v>37.739792030377188</v>
      </c>
      <c r="M4" s="26">
        <f t="shared" si="2"/>
        <v>0.4</v>
      </c>
      <c r="N4" s="26">
        <v>25.241322503708282</v>
      </c>
      <c r="O4" s="26">
        <f t="shared" si="3"/>
        <v>0.9</v>
      </c>
      <c r="P4" s="26">
        <v>14.480541200318415</v>
      </c>
      <c r="Q4" s="26">
        <f t="shared" si="4"/>
        <v>0.7</v>
      </c>
      <c r="R4" s="26">
        <v>-9.0021890547263688</v>
      </c>
      <c r="S4" s="26">
        <f t="shared" ref="S4:S13" si="9">1-(_xlfn.PERCENTRANK.INC(R$3:R$13, R4))</f>
        <v>1</v>
      </c>
      <c r="T4" s="43">
        <v>95806.060606060593</v>
      </c>
      <c r="U4" s="402">
        <f t="shared" si="5"/>
        <v>0.8</v>
      </c>
      <c r="V4" s="26">
        <v>15.780911945081581</v>
      </c>
      <c r="W4" s="26">
        <f t="shared" si="6"/>
        <v>0.7</v>
      </c>
      <c r="X4" s="394">
        <f t="shared" si="7"/>
        <v>6.4000000000000012</v>
      </c>
      <c r="Y4" s="382">
        <f t="shared" si="8"/>
        <v>0.9</v>
      </c>
      <c r="Z4" s="233" t="s">
        <v>1375</v>
      </c>
      <c r="AA4" s="234">
        <v>2</v>
      </c>
      <c r="AD4" s="150" t="s">
        <v>1376</v>
      </c>
      <c r="AE4" s="151" t="s">
        <v>1377</v>
      </c>
    </row>
    <row r="5" spans="2:32" ht="15.75" thickBot="1" x14ac:dyDescent="0.3">
      <c r="B5" s="386">
        <v>2</v>
      </c>
      <c r="C5" s="403">
        <v>2562.6874509599133</v>
      </c>
      <c r="D5" s="195">
        <v>236858</v>
      </c>
      <c r="E5" s="197">
        <v>92.425629161792401</v>
      </c>
      <c r="F5" s="195">
        <v>93185</v>
      </c>
      <c r="G5" s="196">
        <v>2.5101196641891041</v>
      </c>
      <c r="H5" s="197">
        <v>23.407070915624384</v>
      </c>
      <c r="I5" s="197">
        <f t="shared" si="0"/>
        <v>0.8</v>
      </c>
      <c r="J5" s="197">
        <v>26.67148142453437</v>
      </c>
      <c r="K5" s="197">
        <f t="shared" si="1"/>
        <v>0.7</v>
      </c>
      <c r="L5" s="197">
        <v>38.814554047985808</v>
      </c>
      <c r="M5" s="197">
        <f t="shared" si="2"/>
        <v>0.8</v>
      </c>
      <c r="N5" s="197">
        <v>24.584244552480396</v>
      </c>
      <c r="O5" s="197">
        <f t="shared" si="3"/>
        <v>0.8</v>
      </c>
      <c r="P5" s="197">
        <v>17.5164811538971</v>
      </c>
      <c r="Q5" s="197">
        <f t="shared" si="4"/>
        <v>1</v>
      </c>
      <c r="R5" s="197">
        <v>-6.3808038945852852</v>
      </c>
      <c r="S5" s="197">
        <f t="shared" si="9"/>
        <v>0.7</v>
      </c>
      <c r="T5" s="199">
        <v>98656.25</v>
      </c>
      <c r="U5" s="404">
        <f t="shared" si="5"/>
        <v>0.6</v>
      </c>
      <c r="V5" s="197">
        <v>17.735825677517568</v>
      </c>
      <c r="W5" s="197">
        <f t="shared" si="6"/>
        <v>0.8</v>
      </c>
      <c r="X5" s="392">
        <f t="shared" si="7"/>
        <v>6.1999999999999993</v>
      </c>
      <c r="Y5" s="387">
        <f t="shared" si="8"/>
        <v>0.8</v>
      </c>
      <c r="Z5" s="236" t="s">
        <v>1375</v>
      </c>
      <c r="AA5" s="237">
        <v>3</v>
      </c>
      <c r="AD5" s="152" t="s">
        <v>1378</v>
      </c>
      <c r="AE5" s="153" t="s">
        <v>1379</v>
      </c>
    </row>
    <row r="6" spans="2:32" ht="15.75" thickBot="1" x14ac:dyDescent="0.3">
      <c r="B6" s="383">
        <v>5</v>
      </c>
      <c r="C6" s="399">
        <v>2695.3910769170338</v>
      </c>
      <c r="D6" s="179">
        <v>164706</v>
      </c>
      <c r="E6" s="181">
        <v>61.106531594068109</v>
      </c>
      <c r="F6" s="179">
        <v>65479</v>
      </c>
      <c r="G6" s="180">
        <v>2.6903076871071536</v>
      </c>
      <c r="H6" s="181">
        <v>20.514700845223174</v>
      </c>
      <c r="I6" s="181">
        <f t="shared" si="0"/>
        <v>0.7</v>
      </c>
      <c r="J6" s="181">
        <v>26.394219834428316</v>
      </c>
      <c r="K6" s="181">
        <f t="shared" si="1"/>
        <v>0.6</v>
      </c>
      <c r="L6" s="181">
        <v>39.303172685652342</v>
      </c>
      <c r="M6" s="181">
        <f t="shared" si="2"/>
        <v>0.9</v>
      </c>
      <c r="N6" s="181">
        <v>24.464569418008399</v>
      </c>
      <c r="O6" s="181">
        <f t="shared" si="3"/>
        <v>0.7</v>
      </c>
      <c r="P6" s="181">
        <v>15.246660907284316</v>
      </c>
      <c r="Q6" s="181">
        <f t="shared" si="4"/>
        <v>0.8</v>
      </c>
      <c r="R6" s="181">
        <v>-5.6791245144118481</v>
      </c>
      <c r="S6" s="181">
        <f t="shared" si="9"/>
        <v>0.6</v>
      </c>
      <c r="T6" s="183">
        <v>97946.666666666701</v>
      </c>
      <c r="U6" s="400">
        <f t="shared" si="5"/>
        <v>0.7</v>
      </c>
      <c r="V6" s="181">
        <v>14.499309921791138</v>
      </c>
      <c r="W6" s="181">
        <f t="shared" si="6"/>
        <v>0.5</v>
      </c>
      <c r="X6" s="390">
        <f t="shared" si="7"/>
        <v>5.5</v>
      </c>
      <c r="Y6" s="388">
        <f t="shared" si="8"/>
        <v>0.7</v>
      </c>
      <c r="Z6" s="267" t="s">
        <v>1377</v>
      </c>
      <c r="AA6" s="232">
        <v>4</v>
      </c>
      <c r="AD6" s="154" t="s">
        <v>1380</v>
      </c>
      <c r="AE6" s="155" t="s">
        <v>1381</v>
      </c>
    </row>
    <row r="7" spans="2:32" ht="15.75" thickBot="1" x14ac:dyDescent="0.3">
      <c r="B7" s="386">
        <v>7</v>
      </c>
      <c r="C7" s="403">
        <v>3402.2575232085192</v>
      </c>
      <c r="D7" s="195">
        <v>111721</v>
      </c>
      <c r="E7" s="197">
        <v>32.837314411944</v>
      </c>
      <c r="F7" s="195">
        <v>41588</v>
      </c>
      <c r="G7" s="196">
        <v>2.5979741084930215</v>
      </c>
      <c r="H7" s="197">
        <v>17.966589993910478</v>
      </c>
      <c r="I7" s="197">
        <f t="shared" si="0"/>
        <v>0.5</v>
      </c>
      <c r="J7" s="197">
        <v>25.918937768321353</v>
      </c>
      <c r="K7" s="197">
        <f t="shared" si="1"/>
        <v>0.5</v>
      </c>
      <c r="L7" s="197">
        <v>38.496706708742359</v>
      </c>
      <c r="M7" s="197">
        <f t="shared" si="2"/>
        <v>0.6</v>
      </c>
      <c r="N7" s="197">
        <v>19.266953423635901</v>
      </c>
      <c r="O7" s="197">
        <f t="shared" si="3"/>
        <v>0.5</v>
      </c>
      <c r="P7" s="197">
        <v>14.347683915410563</v>
      </c>
      <c r="Q7" s="197">
        <f t="shared" si="4"/>
        <v>0.6</v>
      </c>
      <c r="R7" s="197">
        <v>-5.2266684903869995</v>
      </c>
      <c r="S7" s="197">
        <f t="shared" si="9"/>
        <v>0.4</v>
      </c>
      <c r="T7" s="199">
        <v>102251.6129032258</v>
      </c>
      <c r="U7" s="404">
        <f t="shared" si="5"/>
        <v>0.5</v>
      </c>
      <c r="V7" s="197">
        <v>19.392873669597407</v>
      </c>
      <c r="W7" s="197">
        <f t="shared" si="6"/>
        <v>0.9</v>
      </c>
      <c r="X7" s="392">
        <f t="shared" si="7"/>
        <v>4.5</v>
      </c>
      <c r="Y7" s="389">
        <f t="shared" si="8"/>
        <v>0.6</v>
      </c>
      <c r="Z7" s="268" t="s">
        <v>1377</v>
      </c>
      <c r="AA7" s="237">
        <v>5</v>
      </c>
      <c r="AD7" s="156" t="s">
        <v>1382</v>
      </c>
      <c r="AE7" s="157" t="s">
        <v>1383</v>
      </c>
    </row>
    <row r="8" spans="2:32" x14ac:dyDescent="0.25">
      <c r="B8" s="383">
        <v>3</v>
      </c>
      <c r="C8" s="399">
        <v>2106.3416350564548</v>
      </c>
      <c r="D8" s="179">
        <v>269173</v>
      </c>
      <c r="E8" s="181">
        <v>127.79171029052253</v>
      </c>
      <c r="F8" s="179">
        <v>109557</v>
      </c>
      <c r="G8" s="180">
        <v>2.6193877001844155</v>
      </c>
      <c r="H8" s="181">
        <v>17.423702666505303</v>
      </c>
      <c r="I8" s="181">
        <f t="shared" si="0"/>
        <v>0.4</v>
      </c>
      <c r="J8" s="181">
        <v>23.366692723277044</v>
      </c>
      <c r="K8" s="181">
        <f t="shared" si="1"/>
        <v>0.4</v>
      </c>
      <c r="L8" s="181">
        <v>38.560652278026048</v>
      </c>
      <c r="M8" s="181">
        <f t="shared" si="2"/>
        <v>0.7</v>
      </c>
      <c r="N8" s="181">
        <v>19.379352048337658</v>
      </c>
      <c r="O8" s="181">
        <f t="shared" si="3"/>
        <v>0.6</v>
      </c>
      <c r="P8" s="181">
        <v>12.252079796106692</v>
      </c>
      <c r="Q8" s="181">
        <f t="shared" si="4"/>
        <v>0.5</v>
      </c>
      <c r="R8" s="181">
        <v>-5.1383049503829223</v>
      </c>
      <c r="S8" s="181">
        <f t="shared" si="9"/>
        <v>0.30000000000000004</v>
      </c>
      <c r="T8" s="183">
        <v>109755.1724137931</v>
      </c>
      <c r="U8" s="400">
        <f t="shared" si="5"/>
        <v>0.4</v>
      </c>
      <c r="V8" s="181">
        <v>12.901757120698838</v>
      </c>
      <c r="W8" s="181">
        <f t="shared" si="6"/>
        <v>0.4</v>
      </c>
      <c r="X8" s="390">
        <f t="shared" si="7"/>
        <v>3.7</v>
      </c>
      <c r="Y8" s="391">
        <f t="shared" si="8"/>
        <v>0.5</v>
      </c>
      <c r="Z8" s="241" t="s">
        <v>1379</v>
      </c>
      <c r="AA8" s="232">
        <v>6</v>
      </c>
    </row>
    <row r="9" spans="2:32" ht="15.75" thickBot="1" x14ac:dyDescent="0.3">
      <c r="B9" s="386">
        <v>10</v>
      </c>
      <c r="C9" s="403">
        <v>780.99635873299462</v>
      </c>
      <c r="D9" s="195">
        <v>86377</v>
      </c>
      <c r="E9" s="197">
        <v>110.59846698917886</v>
      </c>
      <c r="F9" s="195">
        <v>34279</v>
      </c>
      <c r="G9" s="196">
        <v>2.4688150104938877</v>
      </c>
      <c r="H9" s="197">
        <v>19.207349987176045</v>
      </c>
      <c r="I9" s="197">
        <f t="shared" si="0"/>
        <v>0.6</v>
      </c>
      <c r="J9" s="197">
        <v>26.827783493483199</v>
      </c>
      <c r="K9" s="197">
        <f t="shared" si="1"/>
        <v>0.8</v>
      </c>
      <c r="L9" s="197">
        <v>36.955498798066714</v>
      </c>
      <c r="M9" s="197">
        <f t="shared" si="2"/>
        <v>0.2</v>
      </c>
      <c r="N9" s="197">
        <v>18.412751261535679</v>
      </c>
      <c r="O9" s="197">
        <f t="shared" si="3"/>
        <v>0.2</v>
      </c>
      <c r="P9" s="197">
        <v>10.049024385399088</v>
      </c>
      <c r="Q9" s="197">
        <f t="shared" si="4"/>
        <v>0.1</v>
      </c>
      <c r="R9" s="197">
        <v>-7.0910307756047297</v>
      </c>
      <c r="S9" s="197">
        <f t="shared" si="9"/>
        <v>0.8</v>
      </c>
      <c r="T9" s="199">
        <v>111655.55555555556</v>
      </c>
      <c r="U9" s="404">
        <f t="shared" si="5"/>
        <v>0.30000000000000004</v>
      </c>
      <c r="V9" s="197">
        <v>7.2246148177149303</v>
      </c>
      <c r="W9" s="197">
        <f t="shared" si="6"/>
        <v>0</v>
      </c>
      <c r="X9" s="392">
        <f t="shared" si="7"/>
        <v>3.0000000000000004</v>
      </c>
      <c r="Y9" s="393">
        <f t="shared" si="8"/>
        <v>0.4</v>
      </c>
      <c r="Z9" s="243" t="s">
        <v>1379</v>
      </c>
      <c r="AA9" s="237">
        <v>7</v>
      </c>
    </row>
    <row r="10" spans="2:32" x14ac:dyDescent="0.25">
      <c r="B10" s="383">
        <v>8</v>
      </c>
      <c r="C10" s="399">
        <v>2736.5180057205553</v>
      </c>
      <c r="D10" s="179">
        <v>81840</v>
      </c>
      <c r="E10" s="181">
        <v>29.906618494348489</v>
      </c>
      <c r="F10" s="179">
        <v>30617</v>
      </c>
      <c r="G10" s="180">
        <v>2.689251520431807</v>
      </c>
      <c r="H10" s="181">
        <v>15.130415602105851</v>
      </c>
      <c r="I10" s="181">
        <f t="shared" si="0"/>
        <v>0.3</v>
      </c>
      <c r="J10" s="181">
        <v>22.421170364286834</v>
      </c>
      <c r="K10" s="181">
        <f t="shared" si="1"/>
        <v>0.3</v>
      </c>
      <c r="L10" s="181">
        <v>38.426916795867427</v>
      </c>
      <c r="M10" s="181">
        <f t="shared" si="2"/>
        <v>0.5</v>
      </c>
      <c r="N10" s="181">
        <v>18.501692557859588</v>
      </c>
      <c r="O10" s="181">
        <f t="shared" si="3"/>
        <v>0.3</v>
      </c>
      <c r="P10" s="181">
        <v>11.947104819105833</v>
      </c>
      <c r="Q10" s="181">
        <f t="shared" si="4"/>
        <v>0.4</v>
      </c>
      <c r="R10" s="181">
        <v>-5.1075926508452465</v>
      </c>
      <c r="S10" s="181">
        <f t="shared" si="9"/>
        <v>0.19999999999999996</v>
      </c>
      <c r="T10" s="183">
        <v>122770.58823529411</v>
      </c>
      <c r="U10" s="400">
        <f t="shared" si="5"/>
        <v>9.9999999999999978E-2</v>
      </c>
      <c r="V10" s="181">
        <v>15.454142046383446</v>
      </c>
      <c r="W10" s="181">
        <f t="shared" si="6"/>
        <v>0.6</v>
      </c>
      <c r="X10" s="390">
        <f t="shared" si="7"/>
        <v>2.6999999999999993</v>
      </c>
      <c r="Y10" s="395">
        <f t="shared" si="8"/>
        <v>0.3</v>
      </c>
      <c r="Z10" s="244" t="s">
        <v>1381</v>
      </c>
      <c r="AA10" s="232">
        <v>8</v>
      </c>
    </row>
    <row r="11" spans="2:32" ht="15.75" thickBot="1" x14ac:dyDescent="0.3">
      <c r="B11" s="386">
        <v>11</v>
      </c>
      <c r="C11" s="403">
        <v>180.83774157596406</v>
      </c>
      <c r="D11" s="195">
        <v>51826</v>
      </c>
      <c r="E11" s="197">
        <v>286.58840543100666</v>
      </c>
      <c r="F11" s="195">
        <v>22651</v>
      </c>
      <c r="G11" s="196">
        <v>2.2040198228700505</v>
      </c>
      <c r="H11" s="197">
        <v>14.045500984722292</v>
      </c>
      <c r="I11" s="197">
        <f t="shared" si="0"/>
        <v>0.1</v>
      </c>
      <c r="J11" s="197">
        <v>20.199199459186563</v>
      </c>
      <c r="K11" s="197">
        <f t="shared" si="1"/>
        <v>0.2</v>
      </c>
      <c r="L11" s="197">
        <v>37.400303391009409</v>
      </c>
      <c r="M11" s="197">
        <f t="shared" si="2"/>
        <v>0.3</v>
      </c>
      <c r="N11" s="197">
        <v>17.884042050578298</v>
      </c>
      <c r="O11" s="197">
        <f t="shared" si="3"/>
        <v>0.1</v>
      </c>
      <c r="P11" s="197">
        <v>8.2797608776704088</v>
      </c>
      <c r="Q11" s="197">
        <f t="shared" si="4"/>
        <v>0</v>
      </c>
      <c r="R11" s="197">
        <v>-5.6461777331263123</v>
      </c>
      <c r="S11" s="197">
        <f t="shared" si="9"/>
        <v>0.5</v>
      </c>
      <c r="T11" s="199">
        <v>86654.545454545456</v>
      </c>
      <c r="U11" s="404">
        <f t="shared" ref="U11" si="10">1-(_xlfn.PERCENTRANK.INC(T$3:T$13, T11,4))</f>
        <v>0.9</v>
      </c>
      <c r="V11" s="197">
        <v>8.77129829613631</v>
      </c>
      <c r="W11" s="197">
        <f t="shared" si="6"/>
        <v>0.1</v>
      </c>
      <c r="X11" s="392">
        <f t="shared" si="7"/>
        <v>2.2000000000000002</v>
      </c>
      <c r="Y11" s="396">
        <f t="shared" si="8"/>
        <v>0.2</v>
      </c>
      <c r="Z11" s="246" t="s">
        <v>1381</v>
      </c>
      <c r="AA11" s="237">
        <v>9</v>
      </c>
    </row>
    <row r="12" spans="2:32" x14ac:dyDescent="0.25">
      <c r="B12" s="383">
        <v>6</v>
      </c>
      <c r="C12" s="399">
        <v>2240.1448425639774</v>
      </c>
      <c r="D12" s="179">
        <v>287095</v>
      </c>
      <c r="E12" s="181">
        <v>128.15912370710944</v>
      </c>
      <c r="F12" s="179">
        <v>114423</v>
      </c>
      <c r="G12" s="180">
        <v>2.4871571557519268</v>
      </c>
      <c r="H12" s="181">
        <v>14.758508114373807</v>
      </c>
      <c r="I12" s="181">
        <f t="shared" si="0"/>
        <v>0.2</v>
      </c>
      <c r="J12" s="181">
        <v>19.294184905869862</v>
      </c>
      <c r="K12" s="181">
        <f t="shared" si="1"/>
        <v>0.1</v>
      </c>
      <c r="L12" s="181">
        <v>33.296195588515985</v>
      </c>
      <c r="M12" s="181">
        <f t="shared" si="2"/>
        <v>0</v>
      </c>
      <c r="N12" s="181">
        <v>18.595042720081988</v>
      </c>
      <c r="O12" s="181">
        <f t="shared" si="3"/>
        <v>0.4</v>
      </c>
      <c r="P12" s="181">
        <v>10.458232566036212</v>
      </c>
      <c r="Q12" s="181">
        <f t="shared" si="4"/>
        <v>0.2</v>
      </c>
      <c r="R12" s="181">
        <v>2.2666709474427713</v>
      </c>
      <c r="S12" s="181">
        <f t="shared" si="9"/>
        <v>9.9999999999999978E-2</v>
      </c>
      <c r="T12" s="183">
        <v>115154.54545454546</v>
      </c>
      <c r="U12" s="400">
        <f>1-(_xlfn.PERCENTRANK.INC(T$3:T$13, T12,4))</f>
        <v>0.19999999999999996</v>
      </c>
      <c r="V12" s="181">
        <v>9.9469817465727495</v>
      </c>
      <c r="W12" s="181">
        <f t="shared" si="6"/>
        <v>0.3</v>
      </c>
      <c r="X12" s="390">
        <f t="shared" si="7"/>
        <v>1.4999999999999998</v>
      </c>
      <c r="Y12" s="397">
        <f t="shared" si="8"/>
        <v>0.1</v>
      </c>
      <c r="Z12" s="247" t="s">
        <v>1383</v>
      </c>
      <c r="AA12" s="232">
        <v>10</v>
      </c>
    </row>
    <row r="13" spans="2:32" ht="15.75" thickBot="1" x14ac:dyDescent="0.3">
      <c r="B13" s="386">
        <v>9</v>
      </c>
      <c r="C13" s="403">
        <v>763.47154677980984</v>
      </c>
      <c r="D13" s="195">
        <v>195146</v>
      </c>
      <c r="E13" s="197">
        <v>255.60350064529828</v>
      </c>
      <c r="F13" s="195">
        <v>74957</v>
      </c>
      <c r="G13" s="196">
        <v>2.5021876053141523</v>
      </c>
      <c r="H13" s="197">
        <v>10.377735340400735</v>
      </c>
      <c r="I13" s="197">
        <f t="shared" si="0"/>
        <v>0</v>
      </c>
      <c r="J13" s="197">
        <v>13.129519352134089</v>
      </c>
      <c r="K13" s="197">
        <f t="shared" si="1"/>
        <v>0</v>
      </c>
      <c r="L13" s="197">
        <v>34.259680465702878</v>
      </c>
      <c r="M13" s="197">
        <f t="shared" si="2"/>
        <v>0.1</v>
      </c>
      <c r="N13" s="197">
        <v>13.410351704429013</v>
      </c>
      <c r="O13" s="197">
        <f t="shared" si="3"/>
        <v>0</v>
      </c>
      <c r="P13" s="197">
        <v>10.620770952186845</v>
      </c>
      <c r="Q13" s="197">
        <f t="shared" si="4"/>
        <v>0.3</v>
      </c>
      <c r="R13" s="197">
        <v>12.346468197799187</v>
      </c>
      <c r="S13" s="197">
        <f t="shared" si="9"/>
        <v>0</v>
      </c>
      <c r="T13" s="199">
        <v>216475</v>
      </c>
      <c r="U13" s="404">
        <f>1-(_xlfn.PERCENTRANK.INC(T$3:T$13, T13,4))</f>
        <v>0</v>
      </c>
      <c r="V13" s="197">
        <v>9.9159805682461997</v>
      </c>
      <c r="W13" s="197">
        <f t="shared" si="6"/>
        <v>0.2</v>
      </c>
      <c r="X13" s="392">
        <f t="shared" si="7"/>
        <v>0.6</v>
      </c>
      <c r="Y13" s="398">
        <f t="shared" si="8"/>
        <v>0</v>
      </c>
      <c r="Z13" s="249" t="s">
        <v>1383</v>
      </c>
      <c r="AA13" s="237">
        <v>11</v>
      </c>
    </row>
    <row r="15" spans="2:32" x14ac:dyDescent="0.25">
      <c r="D15" s="103"/>
      <c r="F15" s="103"/>
    </row>
    <row r="16" spans="2:32" x14ac:dyDescent="0.25">
      <c r="C16" s="119"/>
      <c r="D16" s="119"/>
      <c r="E16" s="119"/>
      <c r="F16" s="119"/>
      <c r="G16" s="119"/>
    </row>
    <row r="17" spans="2:23" ht="15.75" x14ac:dyDescent="0.25">
      <c r="B17" s="379" t="s">
        <v>1704</v>
      </c>
      <c r="C17" s="323">
        <v>24217.284040189494</v>
      </c>
      <c r="D17" s="324">
        <v>1801049</v>
      </c>
      <c r="E17" s="325">
        <v>74.370395830147245</v>
      </c>
      <c r="F17" s="324">
        <v>711352</v>
      </c>
      <c r="G17" s="326">
        <v>2.4700000000000002</v>
      </c>
      <c r="H17" s="325">
        <v>17</v>
      </c>
      <c r="I17" s="332" t="s">
        <v>1302</v>
      </c>
      <c r="J17" s="325">
        <v>23.7</v>
      </c>
      <c r="K17" s="332" t="s">
        <v>1302</v>
      </c>
      <c r="L17" s="325">
        <v>36.700000000000003</v>
      </c>
      <c r="M17" s="332" t="s">
        <v>1302</v>
      </c>
      <c r="N17" s="325">
        <v>19.3</v>
      </c>
      <c r="O17" s="332" t="s">
        <v>1302</v>
      </c>
      <c r="P17" s="325">
        <v>11.939848847418528</v>
      </c>
      <c r="Q17" s="332" t="s">
        <v>1302</v>
      </c>
      <c r="R17" s="325">
        <v>-3.2</v>
      </c>
      <c r="S17" s="332" t="s">
        <v>1302</v>
      </c>
      <c r="T17" s="330">
        <v>128800</v>
      </c>
      <c r="U17" s="332" t="s">
        <v>1302</v>
      </c>
      <c r="V17" s="329">
        <v>14</v>
      </c>
      <c r="W17" s="332" t="s">
        <v>1302</v>
      </c>
    </row>
    <row r="18" spans="2:23" ht="15.75" x14ac:dyDescent="0.25">
      <c r="B18" s="379" t="s">
        <v>1705</v>
      </c>
      <c r="C18" s="323">
        <v>3809525</v>
      </c>
      <c r="D18" s="324">
        <v>329725481</v>
      </c>
      <c r="E18" s="325">
        <v>86.552911714715094</v>
      </c>
      <c r="F18" s="324">
        <v>124010992</v>
      </c>
      <c r="G18" s="326">
        <v>2.6</v>
      </c>
      <c r="H18" s="325">
        <v>12.4</v>
      </c>
      <c r="I18" s="332" t="s">
        <v>1302</v>
      </c>
      <c r="J18" s="325">
        <v>14.6</v>
      </c>
      <c r="K18" s="332" t="s">
        <v>1302</v>
      </c>
      <c r="L18" s="325">
        <v>34.6</v>
      </c>
      <c r="M18" s="332" t="s">
        <v>1302</v>
      </c>
      <c r="N18" s="325">
        <v>12.6</v>
      </c>
      <c r="O18" s="332" t="s">
        <v>1302</v>
      </c>
      <c r="P18" s="325">
        <v>11.12595967644428</v>
      </c>
      <c r="Q18" s="332" t="s">
        <v>1302</v>
      </c>
      <c r="R18" s="325">
        <v>7.4</v>
      </c>
      <c r="S18" s="332" t="s">
        <v>1302</v>
      </c>
      <c r="T18" s="330">
        <v>244900</v>
      </c>
      <c r="U18" s="332" t="s">
        <v>1302</v>
      </c>
      <c r="V18" s="329">
        <v>5.9</v>
      </c>
      <c r="W18" s="332" t="s">
        <v>1302</v>
      </c>
    </row>
    <row r="19" spans="2:23" x14ac:dyDescent="0.25">
      <c r="B19" s="103"/>
      <c r="C19" s="119"/>
      <c r="D19" s="119"/>
      <c r="E19" s="119"/>
      <c r="F19" s="119"/>
      <c r="G19" s="119"/>
    </row>
    <row r="20" spans="2:23" ht="45" customHeight="1" x14ac:dyDescent="0.25">
      <c r="B20" s="100" t="s">
        <v>1706</v>
      </c>
      <c r="C20" s="96"/>
      <c r="D20" s="96"/>
      <c r="E20" s="96"/>
      <c r="F20" s="119"/>
      <c r="G20" s="119"/>
    </row>
    <row r="21" spans="2:23" ht="44.25" customHeight="1" x14ac:dyDescent="0.25">
      <c r="B21" s="96" t="s">
        <v>1703</v>
      </c>
      <c r="C21" s="96"/>
      <c r="D21" s="96"/>
      <c r="E21" s="96"/>
      <c r="F21" s="119"/>
      <c r="G21" s="119"/>
    </row>
    <row r="22" spans="2:23" x14ac:dyDescent="0.25">
      <c r="C22" s="119"/>
      <c r="D22" s="119"/>
      <c r="E22" s="119"/>
      <c r="F22" s="119"/>
      <c r="G22" s="119"/>
    </row>
    <row r="23" spans="2:23" x14ac:dyDescent="0.25">
      <c r="C23" s="119"/>
      <c r="D23" s="119"/>
      <c r="E23" s="119"/>
      <c r="F23" s="119"/>
      <c r="G23" s="119"/>
    </row>
    <row r="24" spans="2:23" x14ac:dyDescent="0.25">
      <c r="C24" s="119"/>
      <c r="D24" s="119"/>
      <c r="E24" s="119"/>
      <c r="F24" s="119"/>
      <c r="G24" s="119"/>
    </row>
    <row r="25" spans="2:23" x14ac:dyDescent="0.25">
      <c r="C25" s="119"/>
      <c r="D25" s="119"/>
      <c r="E25" s="119"/>
      <c r="F25" s="119"/>
      <c r="G25" s="119"/>
    </row>
    <row r="26" spans="2:23" x14ac:dyDescent="0.25">
      <c r="C26" s="119"/>
      <c r="D26" s="119"/>
      <c r="E26" s="119"/>
      <c r="F26" s="119"/>
      <c r="G26" s="1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DAE4-62C8-4197-BEDE-3A216B2AE15B}">
  <dimension ref="A1:X366"/>
  <sheetViews>
    <sheetView workbookViewId="0">
      <pane xSplit="3" ySplit="1" topLeftCell="D2" activePane="bottomRight" state="frozen"/>
      <selection pane="topRight" activeCell="D1" sqref="D1"/>
      <selection pane="bottomLeft" activeCell="A2" sqref="A2"/>
      <selection pane="bottomRight" activeCell="X1" sqref="X1"/>
    </sheetView>
  </sheetViews>
  <sheetFormatPr defaultRowHeight="15" x14ac:dyDescent="0.25"/>
  <cols>
    <col min="1" max="1" width="31.7109375" bestFit="1" customWidth="1"/>
    <col min="2" max="2" width="15" bestFit="1" customWidth="1"/>
    <col min="3" max="3" width="37.140625" customWidth="1"/>
    <col min="4" max="4" width="10.28515625" style="4" bestFit="1" customWidth="1"/>
    <col min="5" max="5" width="8.28515625" customWidth="1"/>
    <col min="6" max="6" width="7.85546875" bestFit="1" customWidth="1"/>
    <col min="7" max="7" width="11.140625" customWidth="1"/>
    <col min="8" max="8" width="7.28515625" bestFit="1" customWidth="1"/>
    <col min="9" max="9" width="10.140625" bestFit="1" customWidth="1"/>
    <col min="10" max="10" width="8.28515625" bestFit="1" customWidth="1"/>
    <col min="11" max="11" width="18" bestFit="1" customWidth="1"/>
    <col min="12" max="12" width="13.140625" style="78" customWidth="1"/>
    <col min="13" max="13" width="12.42578125" style="87" customWidth="1"/>
    <col min="14" max="14" width="11.42578125" style="25" customWidth="1"/>
    <col min="15" max="15" width="12.42578125" style="25" customWidth="1"/>
    <col min="16" max="16" width="11.5703125" style="69" customWidth="1"/>
    <col min="17" max="17" width="8" style="21" customWidth="1"/>
    <col min="18" max="18" width="11" style="21" bestFit="1" customWidth="1"/>
    <col min="19" max="19" width="12.42578125" style="21" bestFit="1" customWidth="1"/>
    <col min="20" max="20" width="10.42578125" style="21" bestFit="1" customWidth="1"/>
    <col min="21" max="21" width="12.7109375" style="21" bestFit="1" customWidth="1"/>
    <col min="22" max="22" width="14.28515625" style="21" bestFit="1" customWidth="1"/>
    <col min="23" max="23" width="15.85546875" style="46" bestFit="1" customWidth="1"/>
    <col min="24" max="24" width="17.7109375" style="21" bestFit="1" customWidth="1"/>
  </cols>
  <sheetData>
    <row r="1" spans="1:24" s="4" customFormat="1" x14ac:dyDescent="0.25">
      <c r="A1" s="10" t="s">
        <v>1399</v>
      </c>
      <c r="B1" s="10" t="s">
        <v>1398</v>
      </c>
      <c r="C1" s="10" t="s">
        <v>1296</v>
      </c>
      <c r="D1" s="36" t="s">
        <v>1687</v>
      </c>
      <c r="E1" s="36" t="s">
        <v>1295</v>
      </c>
      <c r="F1" s="36" t="s">
        <v>1297</v>
      </c>
      <c r="G1" s="36" t="s">
        <v>1294</v>
      </c>
      <c r="H1" s="36" t="s">
        <v>336</v>
      </c>
      <c r="I1" s="36" t="s">
        <v>1678</v>
      </c>
      <c r="J1" s="36" t="s">
        <v>1688</v>
      </c>
      <c r="K1" s="36" t="s">
        <v>335</v>
      </c>
      <c r="L1" s="132" t="s">
        <v>1679</v>
      </c>
      <c r="M1" s="133" t="s">
        <v>1681</v>
      </c>
      <c r="N1" s="133" t="s">
        <v>1680</v>
      </c>
      <c r="O1" s="133" t="s">
        <v>1682</v>
      </c>
      <c r="P1" s="134" t="s">
        <v>1683</v>
      </c>
      <c r="Q1" s="130" t="s">
        <v>1684</v>
      </c>
      <c r="R1" s="130" t="s">
        <v>1685</v>
      </c>
      <c r="S1" s="130" t="s">
        <v>1851</v>
      </c>
      <c r="T1" s="130" t="s">
        <v>1686</v>
      </c>
      <c r="U1" s="130" t="s">
        <v>1835</v>
      </c>
      <c r="V1" s="130" t="s">
        <v>1839</v>
      </c>
      <c r="W1" s="131" t="s">
        <v>1843</v>
      </c>
      <c r="X1" s="130" t="s">
        <v>1847</v>
      </c>
    </row>
    <row r="2" spans="1:24" x14ac:dyDescent="0.25">
      <c r="A2" s="275" t="s">
        <v>1129</v>
      </c>
      <c r="B2" s="275" t="s">
        <v>1331</v>
      </c>
      <c r="C2" s="275" t="s">
        <v>415</v>
      </c>
      <c r="D2" s="276">
        <v>7</v>
      </c>
      <c r="E2" s="275" t="s">
        <v>416</v>
      </c>
      <c r="F2" s="275" t="s">
        <v>340</v>
      </c>
      <c r="G2" s="275" t="s">
        <v>1130</v>
      </c>
      <c r="H2" s="275" t="s">
        <v>1131</v>
      </c>
      <c r="I2" s="275" t="s">
        <v>1131</v>
      </c>
      <c r="J2" s="275" t="s">
        <v>1302</v>
      </c>
      <c r="K2" s="275" t="s">
        <v>1302</v>
      </c>
      <c r="L2" s="277">
        <v>337.15723785250202</v>
      </c>
      <c r="M2" s="278">
        <v>10440</v>
      </c>
      <c r="N2" s="405">
        <v>30.964780903108604</v>
      </c>
      <c r="O2" s="279">
        <v>3729</v>
      </c>
      <c r="P2" s="280">
        <v>2.7798337355859482</v>
      </c>
      <c r="Q2" s="281">
        <v>16.197371949584337</v>
      </c>
      <c r="R2" s="281">
        <v>26.894223555888974</v>
      </c>
      <c r="S2" s="281">
        <v>37.241379310344833</v>
      </c>
      <c r="T2" s="281">
        <v>16.142719382835104</v>
      </c>
      <c r="U2" s="281">
        <v>12.290446374469804</v>
      </c>
      <c r="V2" s="281">
        <v>-7.4673582543373298</v>
      </c>
      <c r="W2" s="282">
        <v>106600</v>
      </c>
      <c r="X2" s="281">
        <v>19.629860677895614</v>
      </c>
    </row>
    <row r="3" spans="1:24" x14ac:dyDescent="0.25">
      <c r="A3" s="38" t="s">
        <v>414</v>
      </c>
      <c r="B3" s="38" t="s">
        <v>1332</v>
      </c>
      <c r="C3" s="38" t="s">
        <v>415</v>
      </c>
      <c r="D3" s="13">
        <v>7</v>
      </c>
      <c r="E3" s="38" t="s">
        <v>416</v>
      </c>
      <c r="F3" s="38" t="s">
        <v>340</v>
      </c>
      <c r="G3" s="38" t="s">
        <v>417</v>
      </c>
      <c r="H3" s="38" t="s">
        <v>418</v>
      </c>
      <c r="I3" s="38" t="s">
        <v>418</v>
      </c>
      <c r="J3" s="38">
        <v>5405788</v>
      </c>
      <c r="K3" s="38" t="s">
        <v>125</v>
      </c>
      <c r="L3" s="72">
        <v>2.1281813070914062</v>
      </c>
      <c r="M3" s="81">
        <v>1876</v>
      </c>
      <c r="N3" s="90">
        <v>881.50384262322871</v>
      </c>
      <c r="O3" s="105">
        <v>636</v>
      </c>
      <c r="P3" s="63">
        <v>2.95</v>
      </c>
      <c r="Q3" s="26">
        <v>16.037735849056602</v>
      </c>
      <c r="R3" s="26">
        <v>15.1</v>
      </c>
      <c r="S3" s="26">
        <v>41.471215351812369</v>
      </c>
      <c r="T3" s="26">
        <v>19.776119402985074</v>
      </c>
      <c r="U3" s="26">
        <v>13.859649122807017</v>
      </c>
      <c r="V3" s="33">
        <v>-6.0385216033316</v>
      </c>
      <c r="W3" s="43">
        <v>81700</v>
      </c>
      <c r="X3" s="26">
        <v>8.7483176312247632</v>
      </c>
    </row>
    <row r="4" spans="1:24" x14ac:dyDescent="0.25">
      <c r="A4" s="38" t="s">
        <v>729</v>
      </c>
      <c r="B4" s="38" t="s">
        <v>1332</v>
      </c>
      <c r="C4" s="38" t="s">
        <v>415</v>
      </c>
      <c r="D4" s="13">
        <v>7</v>
      </c>
      <c r="E4" s="38" t="s">
        <v>416</v>
      </c>
      <c r="F4" s="38" t="s">
        <v>340</v>
      </c>
      <c r="G4" s="38" t="s">
        <v>730</v>
      </c>
      <c r="H4" s="38" t="s">
        <v>731</v>
      </c>
      <c r="I4" s="38" t="s">
        <v>731</v>
      </c>
      <c r="J4" s="38">
        <v>5442244</v>
      </c>
      <c r="K4" s="38" t="s">
        <v>208</v>
      </c>
      <c r="L4" s="72">
        <v>0.33795204829391901</v>
      </c>
      <c r="M4" s="81">
        <v>362</v>
      </c>
      <c r="N4" s="90">
        <v>1071.1578812067632</v>
      </c>
      <c r="O4" s="105">
        <v>137</v>
      </c>
      <c r="P4" s="63">
        <v>2.64</v>
      </c>
      <c r="Q4" s="26">
        <v>32.846715328467155</v>
      </c>
      <c r="R4" s="26">
        <v>34</v>
      </c>
      <c r="S4" s="26">
        <v>29.005524861878452</v>
      </c>
      <c r="T4" s="26">
        <v>21.546961325966851</v>
      </c>
      <c r="U4" s="26">
        <v>27.659574468085108</v>
      </c>
      <c r="V4" s="33">
        <v>-26.153846153846199</v>
      </c>
      <c r="W4" s="43">
        <v>66700</v>
      </c>
      <c r="X4" s="26">
        <v>12.195121951219512</v>
      </c>
    </row>
    <row r="5" spans="1:24" x14ac:dyDescent="0.25">
      <c r="A5" s="38" t="s">
        <v>907</v>
      </c>
      <c r="B5" s="38" t="s">
        <v>1332</v>
      </c>
      <c r="C5" s="38" t="s">
        <v>415</v>
      </c>
      <c r="D5" s="13">
        <v>7</v>
      </c>
      <c r="E5" s="38" t="s">
        <v>416</v>
      </c>
      <c r="F5" s="38" t="s">
        <v>340</v>
      </c>
      <c r="G5" s="38" t="s">
        <v>908</v>
      </c>
      <c r="H5" s="38" t="s">
        <v>909</v>
      </c>
      <c r="I5" s="38" t="s">
        <v>909</v>
      </c>
      <c r="J5" s="38">
        <v>5463292</v>
      </c>
      <c r="K5" s="38" t="s">
        <v>264</v>
      </c>
      <c r="L5" s="72">
        <v>2.9198078970211125</v>
      </c>
      <c r="M5" s="81">
        <v>2922</v>
      </c>
      <c r="N5" s="90">
        <v>1000.750769590398</v>
      </c>
      <c r="O5" s="105">
        <v>1311</v>
      </c>
      <c r="P5" s="63">
        <v>1.89</v>
      </c>
      <c r="Q5" s="26">
        <v>29.51945080091533</v>
      </c>
      <c r="R5" s="26">
        <v>25.5</v>
      </c>
      <c r="S5" s="26">
        <v>33.675564681724843</v>
      </c>
      <c r="T5" s="26">
        <v>13.80400421496312</v>
      </c>
      <c r="U5" s="26">
        <v>12.671594508975712</v>
      </c>
      <c r="V5" s="33">
        <v>-1.24747134187458</v>
      </c>
      <c r="W5" s="43">
        <v>87900</v>
      </c>
      <c r="X5" s="26">
        <v>8.9572192513368982</v>
      </c>
    </row>
    <row r="6" spans="1:24" x14ac:dyDescent="0.25">
      <c r="A6" s="39" t="s">
        <v>1</v>
      </c>
      <c r="B6" s="39" t="s">
        <v>1333</v>
      </c>
      <c r="C6" s="39"/>
      <c r="D6" s="14">
        <v>7</v>
      </c>
      <c r="E6" s="39"/>
      <c r="F6" s="39"/>
      <c r="G6" s="39"/>
      <c r="H6" s="39"/>
      <c r="I6" s="39"/>
      <c r="J6" s="39">
        <v>54001</v>
      </c>
      <c r="K6" s="39" t="s">
        <v>0</v>
      </c>
      <c r="L6" s="73">
        <v>342.5431791049084</v>
      </c>
      <c r="M6" s="82">
        <v>15600</v>
      </c>
      <c r="N6" s="91">
        <v>45.541703795603219</v>
      </c>
      <c r="O6" s="101">
        <v>5813</v>
      </c>
      <c r="P6" s="64">
        <v>2.59</v>
      </c>
      <c r="Q6" s="23">
        <v>19.5768105969379</v>
      </c>
      <c r="R6" s="23">
        <v>25.5</v>
      </c>
      <c r="S6" s="23">
        <v>36.891025641025642</v>
      </c>
      <c r="T6" s="23">
        <v>16.279521190553218</v>
      </c>
      <c r="U6" s="23">
        <v>12.190315315315315</v>
      </c>
      <c r="V6" s="41">
        <v>-6.7755741756585701</v>
      </c>
      <c r="W6" s="44">
        <v>106600</v>
      </c>
      <c r="X6" s="23">
        <v>16.125901275651692</v>
      </c>
    </row>
    <row r="7" spans="1:24" x14ac:dyDescent="0.25">
      <c r="A7" s="37" t="s">
        <v>1282</v>
      </c>
      <c r="B7" s="37" t="s">
        <v>1331</v>
      </c>
      <c r="C7" s="37" t="s">
        <v>696</v>
      </c>
      <c r="D7" s="12">
        <v>9</v>
      </c>
      <c r="E7" s="37" t="s">
        <v>697</v>
      </c>
      <c r="F7" s="37" t="s">
        <v>340</v>
      </c>
      <c r="G7" s="37" t="s">
        <v>1283</v>
      </c>
      <c r="H7" s="37" t="s">
        <v>1284</v>
      </c>
      <c r="I7" s="37" t="s">
        <v>1284</v>
      </c>
      <c r="J7" s="37" t="s">
        <v>1302</v>
      </c>
      <c r="K7" s="37" t="s">
        <v>1302</v>
      </c>
      <c r="L7" s="71">
        <v>314.97390559739125</v>
      </c>
      <c r="M7" s="80">
        <v>101650</v>
      </c>
      <c r="N7" s="89">
        <v>322.72514704736199</v>
      </c>
      <c r="O7" s="104">
        <v>39255</v>
      </c>
      <c r="P7" s="62">
        <v>2.5780664883454336</v>
      </c>
      <c r="Q7" s="32">
        <v>8.4855432428989932</v>
      </c>
      <c r="R7" s="32">
        <v>13.305740783321838</v>
      </c>
      <c r="S7" s="32">
        <v>33.992129857353667</v>
      </c>
      <c r="T7" s="32">
        <v>13.793137594692281</v>
      </c>
      <c r="U7" s="32">
        <v>9.095941745092194</v>
      </c>
      <c r="V7" s="32">
        <v>18.903537125969699</v>
      </c>
      <c r="W7" s="42">
        <v>196700</v>
      </c>
      <c r="X7" s="32">
        <v>13.173895419537901</v>
      </c>
    </row>
    <row r="8" spans="1:24" x14ac:dyDescent="0.25">
      <c r="A8" s="52" t="s">
        <v>1352</v>
      </c>
      <c r="B8" s="53" t="s">
        <v>1332</v>
      </c>
      <c r="C8" s="53" t="s">
        <v>696</v>
      </c>
      <c r="D8" s="54">
        <v>9</v>
      </c>
      <c r="E8" s="53" t="s">
        <v>697</v>
      </c>
      <c r="F8" s="53" t="s">
        <v>340</v>
      </c>
      <c r="G8" s="53" t="s">
        <v>1353</v>
      </c>
      <c r="H8" s="53" t="s">
        <v>1354</v>
      </c>
      <c r="I8" s="53" t="s">
        <v>1354</v>
      </c>
      <c r="J8" s="53">
        <v>5436220</v>
      </c>
      <c r="K8" s="53" t="s">
        <v>1355</v>
      </c>
      <c r="L8" s="74">
        <v>0.13155676298334038</v>
      </c>
      <c r="M8" s="83">
        <v>308</v>
      </c>
      <c r="N8" s="92">
        <v>2341.1947285370911</v>
      </c>
      <c r="O8" s="106">
        <v>119</v>
      </c>
      <c r="P8" s="65">
        <v>2.59</v>
      </c>
      <c r="Q8" s="55">
        <v>6.7226890756302522</v>
      </c>
      <c r="R8" s="55">
        <v>24.1</v>
      </c>
      <c r="S8" s="55">
        <v>23.051948051948052</v>
      </c>
      <c r="T8" s="55">
        <v>12.662337662337661</v>
      </c>
      <c r="U8" s="55">
        <v>10.31390134529148</v>
      </c>
      <c r="V8" s="55">
        <v>-5.6603773584905666</v>
      </c>
      <c r="W8" s="56">
        <v>165600</v>
      </c>
      <c r="X8" s="55">
        <v>0</v>
      </c>
    </row>
    <row r="9" spans="1:24" x14ac:dyDescent="0.25">
      <c r="A9" s="38" t="s">
        <v>789</v>
      </c>
      <c r="B9" s="38" t="s">
        <v>1332</v>
      </c>
      <c r="C9" s="38" t="s">
        <v>696</v>
      </c>
      <c r="D9" s="13">
        <v>9</v>
      </c>
      <c r="E9" s="38" t="s">
        <v>697</v>
      </c>
      <c r="F9" s="38" t="s">
        <v>340</v>
      </c>
      <c r="G9" s="38" t="s">
        <v>790</v>
      </c>
      <c r="H9" s="38" t="s">
        <v>791</v>
      </c>
      <c r="I9" s="38" t="s">
        <v>791</v>
      </c>
      <c r="J9" s="38">
        <v>5452060</v>
      </c>
      <c r="K9" s="38" t="s">
        <v>228</v>
      </c>
      <c r="L9" s="72">
        <v>6.6533681422668094</v>
      </c>
      <c r="M9" s="81">
        <v>18502</v>
      </c>
      <c r="N9" s="90">
        <v>2780.8471746005548</v>
      </c>
      <c r="O9" s="105">
        <v>7464</v>
      </c>
      <c r="P9" s="63">
        <v>2.4500000000000002</v>
      </c>
      <c r="Q9" s="26">
        <v>22.534833869239012</v>
      </c>
      <c r="R9" s="26">
        <v>10.6</v>
      </c>
      <c r="S9" s="26">
        <v>34.498973083990919</v>
      </c>
      <c r="T9" s="26">
        <v>17.568227442895122</v>
      </c>
      <c r="U9" s="26">
        <v>12.584213590617981</v>
      </c>
      <c r="V9" s="33">
        <v>8.9975039182678405</v>
      </c>
      <c r="W9" s="43">
        <v>164100</v>
      </c>
      <c r="X9" s="26">
        <v>0.20946278955150319</v>
      </c>
    </row>
    <row r="10" spans="1:24" x14ac:dyDescent="0.25">
      <c r="A10" s="39" t="s">
        <v>3</v>
      </c>
      <c r="B10" s="39" t="s">
        <v>1333</v>
      </c>
      <c r="C10" s="39"/>
      <c r="D10" s="14">
        <v>9</v>
      </c>
      <c r="E10" s="39"/>
      <c r="F10" s="39"/>
      <c r="G10" s="39"/>
      <c r="H10" s="39"/>
      <c r="I10" s="39"/>
      <c r="J10" s="39">
        <v>54003</v>
      </c>
      <c r="K10" s="39" t="s">
        <v>2</v>
      </c>
      <c r="L10" s="73">
        <v>321.75883050264139</v>
      </c>
      <c r="M10" s="82">
        <v>120460</v>
      </c>
      <c r="N10" s="91">
        <v>374.37977945102932</v>
      </c>
      <c r="O10" s="101">
        <v>46838</v>
      </c>
      <c r="P10" s="64">
        <v>2.56</v>
      </c>
      <c r="Q10" s="23">
        <v>10.719928263375891</v>
      </c>
      <c r="R10" s="23">
        <v>13</v>
      </c>
      <c r="S10" s="23">
        <v>34.042005645027395</v>
      </c>
      <c r="T10" s="23">
        <v>14.371387524640006</v>
      </c>
      <c r="U10" s="23">
        <v>9.606384908398331</v>
      </c>
      <c r="V10" s="41">
        <v>17.190334936497401</v>
      </c>
      <c r="W10" s="44">
        <v>196700</v>
      </c>
      <c r="X10" s="23">
        <v>11.043360433604336</v>
      </c>
    </row>
    <row r="11" spans="1:24" x14ac:dyDescent="0.25">
      <c r="A11" s="37" t="s">
        <v>1132</v>
      </c>
      <c r="B11" s="37" t="s">
        <v>1331</v>
      </c>
      <c r="C11" s="37" t="s">
        <v>552</v>
      </c>
      <c r="D11" s="12">
        <v>3</v>
      </c>
      <c r="E11" s="37" t="s">
        <v>553</v>
      </c>
      <c r="F11" s="37" t="s">
        <v>340</v>
      </c>
      <c r="G11" s="37" t="s">
        <v>1133</v>
      </c>
      <c r="H11" s="37" t="s">
        <v>1134</v>
      </c>
      <c r="I11" s="37" t="s">
        <v>1134</v>
      </c>
      <c r="J11" s="37" t="s">
        <v>1302</v>
      </c>
      <c r="K11" s="37" t="s">
        <v>1302</v>
      </c>
      <c r="L11" s="71">
        <v>494.14161930152795</v>
      </c>
      <c r="M11" s="80">
        <v>17984</v>
      </c>
      <c r="N11" s="89">
        <v>36.394424791460573</v>
      </c>
      <c r="O11" s="104">
        <v>6363</v>
      </c>
      <c r="P11" s="62">
        <v>2.8211535439258211</v>
      </c>
      <c r="Q11" s="32">
        <v>18.906176331918907</v>
      </c>
      <c r="R11" s="32">
        <v>37.22596049489907</v>
      </c>
      <c r="S11" s="32">
        <v>36.543594306049819</v>
      </c>
      <c r="T11" s="32">
        <v>25.18037921583981</v>
      </c>
      <c r="U11" s="32">
        <v>17.092260257727883</v>
      </c>
      <c r="V11" s="32">
        <v>-12.363780463641801</v>
      </c>
      <c r="W11" s="42">
        <v>80100</v>
      </c>
      <c r="X11" s="32">
        <v>31.552101044449842</v>
      </c>
    </row>
    <row r="12" spans="1:24" x14ac:dyDescent="0.25">
      <c r="A12" s="38" t="s">
        <v>551</v>
      </c>
      <c r="B12" s="38" t="s">
        <v>1332</v>
      </c>
      <c r="C12" s="38" t="s">
        <v>552</v>
      </c>
      <c r="D12" s="13">
        <v>3</v>
      </c>
      <c r="E12" s="38" t="s">
        <v>553</v>
      </c>
      <c r="F12" s="38" t="s">
        <v>340</v>
      </c>
      <c r="G12" s="38" t="s">
        <v>554</v>
      </c>
      <c r="H12" s="38" t="s">
        <v>555</v>
      </c>
      <c r="I12" s="38" t="s">
        <v>555</v>
      </c>
      <c r="J12" s="38">
        <v>5420212</v>
      </c>
      <c r="K12" s="38" t="s">
        <v>160</v>
      </c>
      <c r="L12" s="72">
        <v>1.0836961017438609</v>
      </c>
      <c r="M12" s="81">
        <v>781</v>
      </c>
      <c r="N12" s="90">
        <v>720.68174716438614</v>
      </c>
      <c r="O12" s="105">
        <v>273</v>
      </c>
      <c r="P12" s="63">
        <v>2.59</v>
      </c>
      <c r="Q12" s="26">
        <v>29.670329670329672</v>
      </c>
      <c r="R12" s="26">
        <v>13.8</v>
      </c>
      <c r="S12" s="26">
        <v>47.503201024327787</v>
      </c>
      <c r="T12" s="26">
        <v>35.593220338983052</v>
      </c>
      <c r="U12" s="26">
        <v>18.989547038327526</v>
      </c>
      <c r="V12" s="33">
        <v>-2.7496382054992798</v>
      </c>
      <c r="W12" s="43">
        <v>67200</v>
      </c>
      <c r="X12" s="26">
        <v>21.776504297994272</v>
      </c>
    </row>
    <row r="13" spans="1:24" x14ac:dyDescent="0.25">
      <c r="A13" s="38" t="s">
        <v>774</v>
      </c>
      <c r="B13" s="38" t="s">
        <v>1332</v>
      </c>
      <c r="C13" s="38" t="s">
        <v>552</v>
      </c>
      <c r="D13" s="13">
        <v>3</v>
      </c>
      <c r="E13" s="38" t="s">
        <v>553</v>
      </c>
      <c r="F13" s="38" t="s">
        <v>340</v>
      </c>
      <c r="G13" s="38" t="s">
        <v>775</v>
      </c>
      <c r="H13" s="38" t="s">
        <v>776</v>
      </c>
      <c r="I13" s="38" t="s">
        <v>776</v>
      </c>
      <c r="J13" s="38">
        <v>5450524</v>
      </c>
      <c r="K13" s="38" t="s">
        <v>223</v>
      </c>
      <c r="L13" s="72">
        <v>7.0571509489561288</v>
      </c>
      <c r="M13" s="81">
        <v>2913</v>
      </c>
      <c r="N13" s="90">
        <v>412.77280606147184</v>
      </c>
      <c r="O13" s="105">
        <v>1047</v>
      </c>
      <c r="P13" s="63">
        <v>2.77</v>
      </c>
      <c r="Q13" s="26">
        <v>12.225405921680993</v>
      </c>
      <c r="R13" s="26">
        <v>27.9</v>
      </c>
      <c r="S13" s="26">
        <v>41.434946790250599</v>
      </c>
      <c r="T13" s="26">
        <v>22.828698935805011</v>
      </c>
      <c r="U13" s="26">
        <v>6.4487236901030007</v>
      </c>
      <c r="V13" s="33">
        <v>-5.2990897269180799</v>
      </c>
      <c r="W13" s="43">
        <v>114700</v>
      </c>
      <c r="X13" s="26">
        <v>9.6041055718475068</v>
      </c>
    </row>
    <row r="14" spans="1:24" x14ac:dyDescent="0.25">
      <c r="A14" s="38" t="s">
        <v>1033</v>
      </c>
      <c r="B14" s="38" t="s">
        <v>1332</v>
      </c>
      <c r="C14" s="38" t="s">
        <v>552</v>
      </c>
      <c r="D14" s="13">
        <v>3</v>
      </c>
      <c r="E14" s="38" t="s">
        <v>553</v>
      </c>
      <c r="F14" s="38" t="s">
        <v>340</v>
      </c>
      <c r="G14" s="38" t="s">
        <v>1034</v>
      </c>
      <c r="H14" s="38" t="s">
        <v>1035</v>
      </c>
      <c r="I14" s="38" t="s">
        <v>1035</v>
      </c>
      <c r="J14" s="38">
        <v>5478964</v>
      </c>
      <c r="K14" s="38" t="s">
        <v>304</v>
      </c>
      <c r="L14" s="72">
        <v>0.25747154219322915</v>
      </c>
      <c r="M14" s="81">
        <v>183</v>
      </c>
      <c r="N14" s="90">
        <v>710.7581616249488</v>
      </c>
      <c r="O14" s="105">
        <v>59</v>
      </c>
      <c r="P14" s="63">
        <v>3.1</v>
      </c>
      <c r="Q14" s="26">
        <v>8.4745762711864394</v>
      </c>
      <c r="R14" s="26">
        <v>26.3</v>
      </c>
      <c r="S14" s="26">
        <v>40.437158469945359</v>
      </c>
      <c r="T14" s="26">
        <v>14.754098360655737</v>
      </c>
      <c r="U14" s="26">
        <v>13</v>
      </c>
      <c r="V14" s="33">
        <v>6.875</v>
      </c>
      <c r="W14" s="43">
        <v>77900</v>
      </c>
      <c r="X14" s="26">
        <v>7.0588235294117645</v>
      </c>
    </row>
    <row r="15" spans="1:24" x14ac:dyDescent="0.25">
      <c r="A15" s="38" t="s">
        <v>1111</v>
      </c>
      <c r="B15" s="38" t="s">
        <v>1332</v>
      </c>
      <c r="C15" s="38" t="s">
        <v>552</v>
      </c>
      <c r="D15" s="13">
        <v>3</v>
      </c>
      <c r="E15" s="38" t="s">
        <v>553</v>
      </c>
      <c r="F15" s="38" t="s">
        <v>340</v>
      </c>
      <c r="G15" s="38" t="s">
        <v>1112</v>
      </c>
      <c r="H15" s="38" t="s">
        <v>1113</v>
      </c>
      <c r="I15" s="38" t="s">
        <v>1113</v>
      </c>
      <c r="J15" s="38">
        <v>5486836</v>
      </c>
      <c r="K15" s="38" t="s">
        <v>329</v>
      </c>
      <c r="L15" s="72">
        <v>0.33093362939791682</v>
      </c>
      <c r="M15" s="81">
        <v>198</v>
      </c>
      <c r="N15" s="90">
        <v>598.30728101048771</v>
      </c>
      <c r="O15" s="105">
        <v>79</v>
      </c>
      <c r="P15" s="63">
        <v>2.5099999999999998</v>
      </c>
      <c r="Q15" s="26">
        <v>46.835443037974684</v>
      </c>
      <c r="R15" s="26">
        <v>23.7</v>
      </c>
      <c r="S15" s="26">
        <v>20.707070707070706</v>
      </c>
      <c r="T15" s="26">
        <v>21.71717171717172</v>
      </c>
      <c r="U15" s="26">
        <v>49.324324324324323</v>
      </c>
      <c r="V15" s="33">
        <v>-29.766536964980499</v>
      </c>
      <c r="W15" s="43">
        <v>75000</v>
      </c>
      <c r="X15" s="26">
        <v>6.2780269058295968</v>
      </c>
    </row>
    <row r="16" spans="1:24" x14ac:dyDescent="0.25">
      <c r="A16" s="39" t="s">
        <v>5</v>
      </c>
      <c r="B16" s="39" t="s">
        <v>1333</v>
      </c>
      <c r="C16" s="39"/>
      <c r="D16" s="14">
        <v>3</v>
      </c>
      <c r="E16" s="39"/>
      <c r="F16" s="39"/>
      <c r="G16" s="39"/>
      <c r="H16" s="39"/>
      <c r="I16" s="39"/>
      <c r="J16" s="39">
        <v>54005</v>
      </c>
      <c r="K16" s="39" t="s">
        <v>4</v>
      </c>
      <c r="L16" s="73">
        <v>502.87087152381906</v>
      </c>
      <c r="M16" s="82">
        <v>22059</v>
      </c>
      <c r="N16" s="91">
        <v>43.866131941895844</v>
      </c>
      <c r="O16" s="101">
        <v>7821</v>
      </c>
      <c r="P16" s="64">
        <v>2.81</v>
      </c>
      <c r="Q16" s="23">
        <v>18.59097302135277</v>
      </c>
      <c r="R16" s="23">
        <v>35.299999999999997</v>
      </c>
      <c r="S16" s="23">
        <v>37.467700258397933</v>
      </c>
      <c r="T16" s="23">
        <v>25.085690781956949</v>
      </c>
      <c r="U16" s="23">
        <v>15.925878757004586</v>
      </c>
      <c r="V16" s="41">
        <v>-11.449916764789499</v>
      </c>
      <c r="W16" s="44">
        <v>80100</v>
      </c>
      <c r="X16" s="23">
        <v>27.547537786445638</v>
      </c>
    </row>
    <row r="17" spans="1:24" x14ac:dyDescent="0.25">
      <c r="A17" s="37" t="s">
        <v>1135</v>
      </c>
      <c r="B17" s="37" t="s">
        <v>1331</v>
      </c>
      <c r="C17" s="37" t="s">
        <v>484</v>
      </c>
      <c r="D17" s="12">
        <v>7</v>
      </c>
      <c r="E17" s="37" t="s">
        <v>485</v>
      </c>
      <c r="F17" s="37" t="s">
        <v>340</v>
      </c>
      <c r="G17" s="37" t="s">
        <v>1136</v>
      </c>
      <c r="H17" s="37" t="s">
        <v>1137</v>
      </c>
      <c r="I17" s="37" t="s">
        <v>1137</v>
      </c>
      <c r="J17" s="37" t="s">
        <v>1302</v>
      </c>
      <c r="K17" s="37" t="s">
        <v>1302</v>
      </c>
      <c r="L17" s="71">
        <v>512.45301512490619</v>
      </c>
      <c r="M17" s="80">
        <v>10048</v>
      </c>
      <c r="N17" s="89">
        <v>19.607651244965126</v>
      </c>
      <c r="O17" s="104">
        <v>3523</v>
      </c>
      <c r="P17" s="62">
        <v>2.75759296054499</v>
      </c>
      <c r="Q17" s="32">
        <v>21.79960261141073</v>
      </c>
      <c r="R17" s="32">
        <v>30.817364098552989</v>
      </c>
      <c r="S17" s="32">
        <v>39.629777070063696</v>
      </c>
      <c r="T17" s="32">
        <v>20.946989191971181</v>
      </c>
      <c r="U17" s="32">
        <v>19.291705498602049</v>
      </c>
      <c r="V17" s="32">
        <v>-14.0865303363191</v>
      </c>
      <c r="W17" s="42">
        <v>88700</v>
      </c>
      <c r="X17" s="32">
        <v>32.069034718041337</v>
      </c>
    </row>
    <row r="18" spans="1:24" x14ac:dyDescent="0.25">
      <c r="A18" s="38" t="s">
        <v>483</v>
      </c>
      <c r="B18" s="38" t="s">
        <v>1332</v>
      </c>
      <c r="C18" s="38" t="s">
        <v>484</v>
      </c>
      <c r="D18" s="13">
        <v>7</v>
      </c>
      <c r="E18" s="38" t="s">
        <v>485</v>
      </c>
      <c r="F18" s="38" t="s">
        <v>340</v>
      </c>
      <c r="G18" s="38" t="s">
        <v>486</v>
      </c>
      <c r="H18" s="38" t="s">
        <v>487</v>
      </c>
      <c r="I18" s="38" t="s">
        <v>487</v>
      </c>
      <c r="J18" s="38">
        <v>5411716</v>
      </c>
      <c r="K18" s="38" t="s">
        <v>142</v>
      </c>
      <c r="L18" s="72">
        <v>1.0891731154131634</v>
      </c>
      <c r="M18" s="81">
        <v>583</v>
      </c>
      <c r="N18" s="90">
        <v>535.26844516249992</v>
      </c>
      <c r="O18" s="105">
        <v>223</v>
      </c>
      <c r="P18" s="63">
        <v>2.61</v>
      </c>
      <c r="Q18" s="26">
        <v>7.623318385650224</v>
      </c>
      <c r="R18" s="26">
        <v>6</v>
      </c>
      <c r="S18" s="26">
        <v>40.99485420240137</v>
      </c>
      <c r="T18" s="26">
        <v>9.9485420240137223</v>
      </c>
      <c r="U18" s="26">
        <v>5.8111380145278453</v>
      </c>
      <c r="V18" s="33">
        <v>-22.745098039215701</v>
      </c>
      <c r="W18" s="43">
        <v>85700</v>
      </c>
      <c r="X18" s="26">
        <v>2.258064516129032</v>
      </c>
    </row>
    <row r="19" spans="1:24" x14ac:dyDescent="0.25">
      <c r="A19" s="48" t="s">
        <v>610</v>
      </c>
      <c r="B19" s="48" t="s">
        <v>1332</v>
      </c>
      <c r="C19" s="48" t="s">
        <v>484</v>
      </c>
      <c r="D19" s="49">
        <v>7</v>
      </c>
      <c r="E19" s="48" t="s">
        <v>485</v>
      </c>
      <c r="F19" s="48" t="s">
        <v>340</v>
      </c>
      <c r="G19" s="48" t="s">
        <v>611</v>
      </c>
      <c r="H19" s="48" t="s">
        <v>612</v>
      </c>
      <c r="I19" s="48" t="s">
        <v>612</v>
      </c>
      <c r="J19" s="48">
        <v>5427868</v>
      </c>
      <c r="K19" s="48" t="s">
        <v>176</v>
      </c>
      <c r="L19" s="75">
        <v>0.65546742934552948</v>
      </c>
      <c r="M19" s="84">
        <v>356</v>
      </c>
      <c r="N19" s="93">
        <v>543.12385949589986</v>
      </c>
      <c r="O19" s="107">
        <v>112</v>
      </c>
      <c r="P19" s="66">
        <v>3.18</v>
      </c>
      <c r="Q19" s="50">
        <v>21.428571428571427</v>
      </c>
      <c r="R19" s="50">
        <v>14.6</v>
      </c>
      <c r="S19" s="50">
        <v>25.561797752808989</v>
      </c>
      <c r="T19" s="50">
        <v>17.415730337078653</v>
      </c>
      <c r="U19" s="50">
        <v>4.8672566371681416</v>
      </c>
      <c r="V19" s="50">
        <v>-4.6931407942238303</v>
      </c>
      <c r="W19" s="51">
        <v>141700</v>
      </c>
      <c r="X19" s="50">
        <v>20.634920634920633</v>
      </c>
    </row>
    <row r="20" spans="1:24" x14ac:dyDescent="0.25">
      <c r="A20" s="38" t="s">
        <v>637</v>
      </c>
      <c r="B20" s="38" t="s">
        <v>1332</v>
      </c>
      <c r="C20" s="38" t="s">
        <v>484</v>
      </c>
      <c r="D20" s="13">
        <v>7</v>
      </c>
      <c r="E20" s="38" t="s">
        <v>485</v>
      </c>
      <c r="F20" s="38" t="s">
        <v>340</v>
      </c>
      <c r="G20" s="38" t="s">
        <v>638</v>
      </c>
      <c r="H20" s="38" t="s">
        <v>639</v>
      </c>
      <c r="I20" s="38" t="s">
        <v>639</v>
      </c>
      <c r="J20" s="38">
        <v>5430220</v>
      </c>
      <c r="K20" s="38" t="s">
        <v>183</v>
      </c>
      <c r="L20" s="72">
        <v>1.2162745023788388</v>
      </c>
      <c r="M20" s="81">
        <v>906</v>
      </c>
      <c r="N20" s="90">
        <v>744.89763472637844</v>
      </c>
      <c r="O20" s="105">
        <v>341</v>
      </c>
      <c r="P20" s="63">
        <v>2.66</v>
      </c>
      <c r="Q20" s="26">
        <v>14.95601173020528</v>
      </c>
      <c r="R20" s="26">
        <v>16</v>
      </c>
      <c r="S20" s="26">
        <v>41.390728476821195</v>
      </c>
      <c r="T20" s="26">
        <v>15.783664459161148</v>
      </c>
      <c r="U20" s="26">
        <v>14.444444444444443</v>
      </c>
      <c r="V20" s="33">
        <v>-16.409691629955901</v>
      </c>
      <c r="W20" s="43">
        <v>101400</v>
      </c>
      <c r="X20" s="26">
        <v>7.8431372549019605</v>
      </c>
    </row>
    <row r="21" spans="1:24" x14ac:dyDescent="0.25">
      <c r="A21" s="38" t="s">
        <v>1030</v>
      </c>
      <c r="B21" s="38" t="s">
        <v>1332</v>
      </c>
      <c r="C21" s="38" t="s">
        <v>484</v>
      </c>
      <c r="D21" s="13">
        <v>7</v>
      </c>
      <c r="E21" s="38" t="s">
        <v>485</v>
      </c>
      <c r="F21" s="38" t="s">
        <v>340</v>
      </c>
      <c r="G21" s="38" t="s">
        <v>1031</v>
      </c>
      <c r="H21" s="38" t="s">
        <v>1032</v>
      </c>
      <c r="I21" s="38" t="s">
        <v>1032</v>
      </c>
      <c r="J21" s="38">
        <v>5478580</v>
      </c>
      <c r="K21" s="38" t="s">
        <v>303</v>
      </c>
      <c r="L21" s="72">
        <v>0.82121338835938074</v>
      </c>
      <c r="M21" s="81">
        <v>809</v>
      </c>
      <c r="N21" s="90">
        <v>985.12763121923695</v>
      </c>
      <c r="O21" s="105">
        <v>333</v>
      </c>
      <c r="P21" s="63">
        <v>2.4</v>
      </c>
      <c r="Q21" s="26">
        <v>12.912912912912914</v>
      </c>
      <c r="R21" s="26">
        <v>34.6</v>
      </c>
      <c r="S21" s="26">
        <v>38.813349814585905</v>
      </c>
      <c r="T21" s="26">
        <v>30.531520395550061</v>
      </c>
      <c r="U21" s="26">
        <v>18.035426731078903</v>
      </c>
      <c r="V21" s="33">
        <v>-13.179074446680101</v>
      </c>
      <c r="W21" s="43">
        <v>73200</v>
      </c>
      <c r="X21" s="26">
        <v>9.5703125</v>
      </c>
    </row>
    <row r="22" spans="1:24" x14ac:dyDescent="0.25">
      <c r="A22" s="39" t="s">
        <v>7</v>
      </c>
      <c r="B22" s="39" t="s">
        <v>1333</v>
      </c>
      <c r="C22" s="39"/>
      <c r="D22" s="14">
        <v>7</v>
      </c>
      <c r="E22" s="39"/>
      <c r="F22" s="39"/>
      <c r="G22" s="39"/>
      <c r="H22" s="39"/>
      <c r="I22" s="39"/>
      <c r="J22" s="39">
        <v>54007</v>
      </c>
      <c r="K22" s="39" t="s">
        <v>6</v>
      </c>
      <c r="L22" s="73">
        <v>516.23514356040312</v>
      </c>
      <c r="M22" s="82">
        <v>12702</v>
      </c>
      <c r="N22" s="91">
        <v>24.60506642844198</v>
      </c>
      <c r="O22" s="101">
        <v>4532</v>
      </c>
      <c r="P22" s="64">
        <v>2.73</v>
      </c>
      <c r="Q22" s="23">
        <v>19.924977934686673</v>
      </c>
      <c r="R22" s="23">
        <v>28.4</v>
      </c>
      <c r="S22" s="23">
        <v>39.371752479924425</v>
      </c>
      <c r="T22" s="23">
        <v>20.575632629962001</v>
      </c>
      <c r="U22" s="23">
        <v>17.944899478778854</v>
      </c>
      <c r="V22" s="41">
        <v>-14.294567238173901</v>
      </c>
      <c r="W22" s="44">
        <v>88700</v>
      </c>
      <c r="X22" s="23">
        <v>26.854460093896716</v>
      </c>
    </row>
    <row r="23" spans="1:24" x14ac:dyDescent="0.25">
      <c r="A23" s="37" t="s">
        <v>1138</v>
      </c>
      <c r="B23" s="37" t="s">
        <v>1331</v>
      </c>
      <c r="C23" s="37" t="s">
        <v>410</v>
      </c>
      <c r="D23" s="12">
        <v>11</v>
      </c>
      <c r="E23" s="37" t="s">
        <v>411</v>
      </c>
      <c r="F23" s="37" t="s">
        <v>340</v>
      </c>
      <c r="G23" s="37" t="s">
        <v>1139</v>
      </c>
      <c r="H23" s="37" t="s">
        <v>1140</v>
      </c>
      <c r="I23" s="37" t="s">
        <v>1140</v>
      </c>
      <c r="J23" s="37" t="s">
        <v>1302</v>
      </c>
      <c r="K23" s="37" t="s">
        <v>1302</v>
      </c>
      <c r="L23" s="71">
        <v>79.690392721197</v>
      </c>
      <c r="M23" s="80">
        <v>8213</v>
      </c>
      <c r="N23" s="89">
        <v>103.06135682796564</v>
      </c>
      <c r="O23" s="104">
        <v>3560</v>
      </c>
      <c r="P23" s="62">
        <v>2.2707865168539327</v>
      </c>
      <c r="Q23" s="32">
        <v>9.9745667972053127</v>
      </c>
      <c r="R23" s="32">
        <v>23.892812638761164</v>
      </c>
      <c r="S23" s="32">
        <v>41.566501996878458</v>
      </c>
      <c r="T23" s="32">
        <v>19.516268715699443</v>
      </c>
      <c r="U23" s="32">
        <v>8.7923396212612914</v>
      </c>
      <c r="V23" s="32">
        <v>-5.67027204195346</v>
      </c>
      <c r="W23" s="42">
        <v>93500</v>
      </c>
      <c r="X23" s="32">
        <v>21.962264150943398</v>
      </c>
    </row>
    <row r="24" spans="1:24" x14ac:dyDescent="0.25">
      <c r="A24" s="38" t="s">
        <v>409</v>
      </c>
      <c r="B24" s="38" t="s">
        <v>1332</v>
      </c>
      <c r="C24" s="38" t="s">
        <v>410</v>
      </c>
      <c r="D24" s="13">
        <v>11</v>
      </c>
      <c r="E24" s="38" t="s">
        <v>411</v>
      </c>
      <c r="F24" s="38" t="s">
        <v>340</v>
      </c>
      <c r="G24" s="38" t="s">
        <v>412</v>
      </c>
      <c r="H24" s="38" t="s">
        <v>413</v>
      </c>
      <c r="I24" s="38" t="s">
        <v>413</v>
      </c>
      <c r="J24" s="38">
        <v>5405452</v>
      </c>
      <c r="K24" s="38" t="s">
        <v>124</v>
      </c>
      <c r="L24" s="72">
        <v>1.8636346850347416</v>
      </c>
      <c r="M24" s="81">
        <v>591</v>
      </c>
      <c r="N24" s="90">
        <v>317.12223685565431</v>
      </c>
      <c r="O24" s="105">
        <v>249</v>
      </c>
      <c r="P24" s="63">
        <v>2.37</v>
      </c>
      <c r="Q24" s="26">
        <v>25.702811244979916</v>
      </c>
      <c r="R24" s="26">
        <v>17.7</v>
      </c>
      <c r="S24" s="26">
        <v>34.686971235194584</v>
      </c>
      <c r="T24" s="26">
        <v>27.918781725888326</v>
      </c>
      <c r="U24" s="26">
        <v>11.111111111111111</v>
      </c>
      <c r="V24" s="33">
        <v>5.7361376673040096</v>
      </c>
      <c r="W24" s="43">
        <v>51600</v>
      </c>
      <c r="X24" s="26">
        <v>0.66666666666666674</v>
      </c>
    </row>
    <row r="25" spans="1:24" x14ac:dyDescent="0.25">
      <c r="A25" s="38" t="s">
        <v>434</v>
      </c>
      <c r="B25" s="38" t="s">
        <v>1332</v>
      </c>
      <c r="C25" s="38" t="s">
        <v>410</v>
      </c>
      <c r="D25" s="13">
        <v>11</v>
      </c>
      <c r="E25" s="38" t="s">
        <v>411</v>
      </c>
      <c r="F25" s="38" t="s">
        <v>340</v>
      </c>
      <c r="G25" s="38" t="s">
        <v>435</v>
      </c>
      <c r="H25" s="38" t="s">
        <v>436</v>
      </c>
      <c r="I25" s="38" t="s">
        <v>436</v>
      </c>
      <c r="J25" s="38">
        <v>5406844</v>
      </c>
      <c r="K25" s="38" t="s">
        <v>129</v>
      </c>
      <c r="L25" s="72">
        <v>0.7344861239997621</v>
      </c>
      <c r="M25" s="81">
        <v>1028</v>
      </c>
      <c r="N25" s="90">
        <v>1399.6180001357425</v>
      </c>
      <c r="O25" s="105">
        <v>153</v>
      </c>
      <c r="P25" s="63">
        <v>1.95</v>
      </c>
      <c r="Q25" s="26">
        <v>5.8823529411764701</v>
      </c>
      <c r="R25" s="26">
        <v>20</v>
      </c>
      <c r="S25" s="26">
        <v>13.910505836575876</v>
      </c>
      <c r="T25" s="26">
        <v>2.1400778210116731</v>
      </c>
      <c r="U25" s="26">
        <v>0</v>
      </c>
      <c r="V25" s="33">
        <v>-24.613899613899601</v>
      </c>
      <c r="W25" s="43">
        <v>98800</v>
      </c>
      <c r="X25" s="26">
        <v>4.8192771084337354</v>
      </c>
    </row>
    <row r="26" spans="1:24" x14ac:dyDescent="0.25">
      <c r="A26" s="38" t="s">
        <v>618</v>
      </c>
      <c r="B26" s="38" t="s">
        <v>1332</v>
      </c>
      <c r="C26" s="38" t="s">
        <v>410</v>
      </c>
      <c r="D26" s="13">
        <v>11</v>
      </c>
      <c r="E26" s="38" t="s">
        <v>411</v>
      </c>
      <c r="F26" s="38" t="s">
        <v>340</v>
      </c>
      <c r="G26" s="38" t="s">
        <v>619</v>
      </c>
      <c r="H26" s="38" t="s">
        <v>620</v>
      </c>
      <c r="I26" s="38" t="s">
        <v>620</v>
      </c>
      <c r="J26" s="38">
        <v>5428204</v>
      </c>
      <c r="K26" s="38" t="s">
        <v>178</v>
      </c>
      <c r="L26" s="72">
        <v>2.0887728018185237</v>
      </c>
      <c r="M26" s="81">
        <v>2842</v>
      </c>
      <c r="N26" s="90">
        <v>1360.6075287487959</v>
      </c>
      <c r="O26" s="105">
        <v>1394</v>
      </c>
      <c r="P26" s="63">
        <v>2.04</v>
      </c>
      <c r="Q26" s="26">
        <v>4.9497847919655671</v>
      </c>
      <c r="R26" s="26">
        <v>21.5</v>
      </c>
      <c r="S26" s="26">
        <v>32.547501759324419</v>
      </c>
      <c r="T26" s="26">
        <v>12.596762843068262</v>
      </c>
      <c r="U26" s="26">
        <v>5.7581573896353166</v>
      </c>
      <c r="V26" s="33">
        <v>-4.6215673141326201</v>
      </c>
      <c r="W26" s="43">
        <v>103400</v>
      </c>
      <c r="X26" s="26">
        <v>0</v>
      </c>
    </row>
    <row r="27" spans="1:24" x14ac:dyDescent="0.25">
      <c r="A27" s="40" t="s">
        <v>1069</v>
      </c>
      <c r="B27" s="40" t="s">
        <v>1341</v>
      </c>
      <c r="C27" s="40" t="s">
        <v>410</v>
      </c>
      <c r="D27" s="15">
        <v>11</v>
      </c>
      <c r="E27" s="40" t="s">
        <v>531</v>
      </c>
      <c r="F27" s="40" t="s">
        <v>340</v>
      </c>
      <c r="G27" s="40" t="s">
        <v>1071</v>
      </c>
      <c r="H27" s="40">
        <v>540014</v>
      </c>
      <c r="I27" s="40" t="s">
        <v>1307</v>
      </c>
      <c r="J27" s="40">
        <v>5485156</v>
      </c>
      <c r="K27" s="40" t="s">
        <v>316</v>
      </c>
      <c r="L27" s="76">
        <v>6.8848665104384335</v>
      </c>
      <c r="M27" s="85">
        <v>6927</v>
      </c>
      <c r="N27" s="34">
        <v>1006.1197249790813</v>
      </c>
      <c r="O27" s="34">
        <v>3083</v>
      </c>
      <c r="P27" s="67">
        <v>2.2257541355822252</v>
      </c>
      <c r="Q27" s="35">
        <v>13.586765223512799</v>
      </c>
      <c r="R27" s="35">
        <v>20</v>
      </c>
      <c r="S27" s="35">
        <v>39.59791122715405</v>
      </c>
      <c r="T27" s="35">
        <v>17.888113367174281</v>
      </c>
      <c r="U27" s="35">
        <v>5.7559532196702827</v>
      </c>
      <c r="V27" s="35">
        <v>-2.9539409211815761</v>
      </c>
      <c r="W27" s="45">
        <v>96700</v>
      </c>
      <c r="X27" s="35">
        <v>2.7854300581573308</v>
      </c>
    </row>
    <row r="28" spans="1:24" x14ac:dyDescent="0.25">
      <c r="A28" s="38" t="s">
        <v>1076</v>
      </c>
      <c r="B28" s="38" t="s">
        <v>1332</v>
      </c>
      <c r="C28" s="38" t="s">
        <v>410</v>
      </c>
      <c r="D28" s="13">
        <v>11</v>
      </c>
      <c r="E28" s="38" t="s">
        <v>411</v>
      </c>
      <c r="F28" s="38" t="s">
        <v>340</v>
      </c>
      <c r="G28" s="38" t="s">
        <v>1077</v>
      </c>
      <c r="H28" s="38" t="s">
        <v>1078</v>
      </c>
      <c r="I28" s="38" t="s">
        <v>1078</v>
      </c>
      <c r="J28" s="38">
        <v>5485324</v>
      </c>
      <c r="K28" s="38" t="s">
        <v>318</v>
      </c>
      <c r="L28" s="72">
        <v>1.3278982683030653</v>
      </c>
      <c r="M28" s="81">
        <v>2442</v>
      </c>
      <c r="N28" s="90">
        <v>1838.996298353982</v>
      </c>
      <c r="O28" s="105">
        <v>1159</v>
      </c>
      <c r="P28" s="63">
        <v>2.11</v>
      </c>
      <c r="Q28" s="26">
        <v>16.824849007765316</v>
      </c>
      <c r="R28" s="26">
        <v>10.3</v>
      </c>
      <c r="S28" s="26">
        <v>34.643734643734639</v>
      </c>
      <c r="T28" s="26">
        <v>13.677313677313677</v>
      </c>
      <c r="U28" s="26">
        <v>6.4449064449064455</v>
      </c>
      <c r="V28" s="33">
        <v>-12.6559714795009</v>
      </c>
      <c r="W28" s="43">
        <v>84600</v>
      </c>
      <c r="X28" s="26">
        <v>2.5457438345266508</v>
      </c>
    </row>
    <row r="29" spans="1:24" x14ac:dyDescent="0.25">
      <c r="A29" s="52" t="s">
        <v>1356</v>
      </c>
      <c r="B29" s="53" t="s">
        <v>1332</v>
      </c>
      <c r="C29" s="53" t="s">
        <v>410</v>
      </c>
      <c r="D29" s="54">
        <v>11</v>
      </c>
      <c r="E29" s="53" t="s">
        <v>411</v>
      </c>
      <c r="F29" s="53" t="s">
        <v>340</v>
      </c>
      <c r="G29" s="53" t="s">
        <v>1357</v>
      </c>
      <c r="H29" s="53" t="s">
        <v>1358</v>
      </c>
      <c r="I29" s="53" t="s">
        <v>1358</v>
      </c>
      <c r="J29" s="53">
        <v>5487892</v>
      </c>
      <c r="K29" s="53" t="s">
        <v>1359</v>
      </c>
      <c r="L29" s="74">
        <v>0.14280095268853193</v>
      </c>
      <c r="M29" s="83">
        <v>560</v>
      </c>
      <c r="N29" s="92">
        <v>3921.5424649262336</v>
      </c>
      <c r="O29" s="106">
        <v>213</v>
      </c>
      <c r="P29" s="65">
        <v>2.61</v>
      </c>
      <c r="Q29" s="55">
        <v>18.779342723004692</v>
      </c>
      <c r="R29" s="55">
        <v>25.6</v>
      </c>
      <c r="S29" s="55">
        <v>48.75</v>
      </c>
      <c r="T29" s="55">
        <v>30.411449016100178</v>
      </c>
      <c r="U29" s="55">
        <v>5.9659090909090908</v>
      </c>
      <c r="V29" s="55">
        <v>-14.657210401891252</v>
      </c>
      <c r="W29" s="56">
        <v>53400</v>
      </c>
      <c r="X29" s="55">
        <v>2.4489795918367347</v>
      </c>
    </row>
    <row r="30" spans="1:24" x14ac:dyDescent="0.25">
      <c r="A30" s="39" t="s">
        <v>9</v>
      </c>
      <c r="B30" s="39" t="s">
        <v>1333</v>
      </c>
      <c r="C30" s="39"/>
      <c r="D30" s="14">
        <v>11</v>
      </c>
      <c r="E30" s="39"/>
      <c r="F30" s="39"/>
      <c r="G30" s="39"/>
      <c r="H30" s="39"/>
      <c r="I30" s="39"/>
      <c r="J30" s="39">
        <v>54009</v>
      </c>
      <c r="K30" s="39" t="s">
        <v>8</v>
      </c>
      <c r="L30" s="73">
        <v>92.732852063480038</v>
      </c>
      <c r="M30" s="82">
        <v>22603</v>
      </c>
      <c r="N30" s="91">
        <v>243.74317727796372</v>
      </c>
      <c r="O30" s="101">
        <v>9811</v>
      </c>
      <c r="P30" s="64">
        <v>2.21</v>
      </c>
      <c r="Q30" s="23">
        <v>11.731729691162981</v>
      </c>
      <c r="R30" s="23">
        <v>20.7</v>
      </c>
      <c r="S30" s="23">
        <v>37.82241295403265</v>
      </c>
      <c r="T30" s="23">
        <v>17.199642697632871</v>
      </c>
      <c r="U30" s="23">
        <v>7.0525737314526467</v>
      </c>
      <c r="V30" s="41">
        <v>-6.2736299804728102</v>
      </c>
      <c r="W30" s="44">
        <v>93500</v>
      </c>
      <c r="X30" s="23">
        <v>9.4227188081936681</v>
      </c>
    </row>
    <row r="31" spans="1:24" x14ac:dyDescent="0.25">
      <c r="A31" s="37" t="s">
        <v>1141</v>
      </c>
      <c r="B31" s="37" t="s">
        <v>1331</v>
      </c>
      <c r="C31" s="37" t="s">
        <v>385</v>
      </c>
      <c r="D31" s="12">
        <v>2</v>
      </c>
      <c r="E31" s="37" t="s">
        <v>386</v>
      </c>
      <c r="F31" s="37" t="s">
        <v>340</v>
      </c>
      <c r="G31" s="37" t="s">
        <v>1142</v>
      </c>
      <c r="H31" s="37" t="s">
        <v>1143</v>
      </c>
      <c r="I31" s="37" t="s">
        <v>1143</v>
      </c>
      <c r="J31" s="37" t="s">
        <v>1302</v>
      </c>
      <c r="K31" s="37" t="s">
        <v>1302</v>
      </c>
      <c r="L31" s="71">
        <v>265.03821272465291</v>
      </c>
      <c r="M31" s="80">
        <v>44057</v>
      </c>
      <c r="N31" s="89">
        <v>182.37747494251747</v>
      </c>
      <c r="O31" s="104">
        <v>18133</v>
      </c>
      <c r="P31" s="62">
        <v>2.4112391771907573</v>
      </c>
      <c r="Q31" s="32">
        <v>16.615822563872619</v>
      </c>
      <c r="R31" s="32">
        <v>22.516451545013371</v>
      </c>
      <c r="S31" s="32">
        <v>37.537259562823749</v>
      </c>
      <c r="T31" s="32">
        <v>15.758607087901519</v>
      </c>
      <c r="U31" s="32">
        <v>9.1849074715675556</v>
      </c>
      <c r="V31" s="32">
        <v>-1.62257177626538</v>
      </c>
      <c r="W31" s="42">
        <v>129900</v>
      </c>
      <c r="X31" s="32">
        <v>16.567083107007061</v>
      </c>
    </row>
    <row r="32" spans="1:24" x14ac:dyDescent="0.25">
      <c r="A32" s="38" t="s">
        <v>384</v>
      </c>
      <c r="B32" s="38" t="s">
        <v>1332</v>
      </c>
      <c r="C32" s="38" t="s">
        <v>385</v>
      </c>
      <c r="D32" s="13">
        <v>2</v>
      </c>
      <c r="E32" s="38" t="s">
        <v>386</v>
      </c>
      <c r="F32" s="38" t="s">
        <v>340</v>
      </c>
      <c r="G32" s="38" t="s">
        <v>387</v>
      </c>
      <c r="H32" s="38" t="s">
        <v>388</v>
      </c>
      <c r="I32" s="38" t="s">
        <v>388</v>
      </c>
      <c r="J32" s="38">
        <v>5404276</v>
      </c>
      <c r="K32" s="38" t="s">
        <v>119</v>
      </c>
      <c r="L32" s="72">
        <v>4.1844626244946816</v>
      </c>
      <c r="M32" s="81">
        <v>4280</v>
      </c>
      <c r="N32" s="90">
        <v>1022.83145628929</v>
      </c>
      <c r="O32" s="105">
        <v>1581</v>
      </c>
      <c r="P32" s="63">
        <v>2.21</v>
      </c>
      <c r="Q32" s="26">
        <v>7.9063883617963322</v>
      </c>
      <c r="R32" s="26">
        <v>25.6</v>
      </c>
      <c r="S32" s="26">
        <v>34.696261682242991</v>
      </c>
      <c r="T32" s="26">
        <v>16.448650153075427</v>
      </c>
      <c r="U32" s="26">
        <v>8.6438607208307889</v>
      </c>
      <c r="V32" s="33">
        <v>12.4117053481332</v>
      </c>
      <c r="W32" s="43">
        <v>194500</v>
      </c>
      <c r="X32" s="26">
        <v>0</v>
      </c>
    </row>
    <row r="33" spans="1:24" x14ac:dyDescent="0.25">
      <c r="A33" s="40" t="s">
        <v>711</v>
      </c>
      <c r="B33" s="40" t="s">
        <v>1341</v>
      </c>
      <c r="C33" s="40" t="s">
        <v>385</v>
      </c>
      <c r="D33" s="15">
        <v>2</v>
      </c>
      <c r="E33" s="40" t="s">
        <v>386</v>
      </c>
      <c r="F33" s="40" t="s">
        <v>340</v>
      </c>
      <c r="G33" s="40" t="s">
        <v>713</v>
      </c>
      <c r="H33" s="40" t="s">
        <v>714</v>
      </c>
      <c r="I33" s="40" t="s">
        <v>1308</v>
      </c>
      <c r="J33" s="40">
        <v>5439460</v>
      </c>
      <c r="K33" s="40" t="s">
        <v>203</v>
      </c>
      <c r="L33" s="76">
        <v>17.068851532910667</v>
      </c>
      <c r="M33" s="85">
        <v>43504</v>
      </c>
      <c r="N33" s="94">
        <v>2548.7362120479697</v>
      </c>
      <c r="O33" s="34">
        <v>18318</v>
      </c>
      <c r="P33" s="67">
        <v>2.2209302325581395</v>
      </c>
      <c r="Q33" s="35">
        <v>30.70304195981171</v>
      </c>
      <c r="R33" s="35">
        <v>26.1</v>
      </c>
      <c r="S33" s="35">
        <v>32.84316859535835</v>
      </c>
      <c r="T33" s="35">
        <v>20.186187486468931</v>
      </c>
      <c r="U33" s="35">
        <v>12.242045000665689</v>
      </c>
      <c r="V33" s="35">
        <v>-4.6731638790113701</v>
      </c>
      <c r="W33" s="45">
        <v>98600</v>
      </c>
      <c r="X33" s="35">
        <v>0.73122091734987815</v>
      </c>
    </row>
    <row r="34" spans="1:24" x14ac:dyDescent="0.25">
      <c r="A34" s="38" t="s">
        <v>810</v>
      </c>
      <c r="B34" s="38" t="s">
        <v>1332</v>
      </c>
      <c r="C34" s="38" t="s">
        <v>385</v>
      </c>
      <c r="D34" s="13">
        <v>2</v>
      </c>
      <c r="E34" s="38" t="s">
        <v>386</v>
      </c>
      <c r="F34" s="38" t="s">
        <v>340</v>
      </c>
      <c r="G34" s="38" t="s">
        <v>811</v>
      </c>
      <c r="H34" s="38" t="s">
        <v>812</v>
      </c>
      <c r="I34" s="38" t="s">
        <v>812</v>
      </c>
      <c r="J34" s="38">
        <v>5454484</v>
      </c>
      <c r="K34" s="38" t="s">
        <v>235</v>
      </c>
      <c r="L34" s="72">
        <v>1.5694563158958368</v>
      </c>
      <c r="M34" s="81">
        <v>2781</v>
      </c>
      <c r="N34" s="90">
        <v>1771.9511985350296</v>
      </c>
      <c r="O34" s="105">
        <v>1366</v>
      </c>
      <c r="P34" s="63">
        <v>2.04</v>
      </c>
      <c r="Q34" s="26">
        <v>12.884333821376281</v>
      </c>
      <c r="R34" s="26">
        <v>14.4</v>
      </c>
      <c r="S34" s="26">
        <v>37.57641136281913</v>
      </c>
      <c r="T34" s="26">
        <v>21.143473570658035</v>
      </c>
      <c r="U34" s="26">
        <v>16.675139806812407</v>
      </c>
      <c r="V34" s="33">
        <v>16.013206768468802</v>
      </c>
      <c r="W34" s="43">
        <v>104800</v>
      </c>
      <c r="X34" s="26">
        <v>14.215985356924953</v>
      </c>
    </row>
    <row r="35" spans="1:24" x14ac:dyDescent="0.25">
      <c r="A35" s="39" t="s">
        <v>11</v>
      </c>
      <c r="B35" s="39" t="s">
        <v>1333</v>
      </c>
      <c r="C35" s="39"/>
      <c r="D35" s="14">
        <v>2</v>
      </c>
      <c r="E35" s="39"/>
      <c r="F35" s="39"/>
      <c r="G35" s="39"/>
      <c r="H35" s="39"/>
      <c r="I35" s="39"/>
      <c r="J35" s="39">
        <v>54011</v>
      </c>
      <c r="K35" s="39" t="s">
        <v>10</v>
      </c>
      <c r="L35" s="73">
        <v>287.86098319795411</v>
      </c>
      <c r="M35" s="82">
        <v>94622</v>
      </c>
      <c r="N35" s="91">
        <v>328.70727720307633</v>
      </c>
      <c r="O35" s="101">
        <v>39398</v>
      </c>
      <c r="P35" s="64">
        <v>2.2999999999999998</v>
      </c>
      <c r="Q35" s="23">
        <v>22.686430783288493</v>
      </c>
      <c r="R35" s="23">
        <v>23.8</v>
      </c>
      <c r="S35" s="23">
        <v>35.251844180000425</v>
      </c>
      <c r="T35" s="23">
        <v>17.985588298558831</v>
      </c>
      <c r="U35" s="23">
        <v>10.733963783331491</v>
      </c>
      <c r="V35" s="41">
        <v>-2.0442487982641002</v>
      </c>
      <c r="W35" s="44">
        <v>129900</v>
      </c>
      <c r="X35" s="23">
        <v>8.1284789153364656</v>
      </c>
    </row>
    <row r="36" spans="1:24" x14ac:dyDescent="0.25">
      <c r="A36" s="37" t="s">
        <v>1144</v>
      </c>
      <c r="B36" s="37" t="s">
        <v>1331</v>
      </c>
      <c r="C36" s="37" t="s">
        <v>661</v>
      </c>
      <c r="D36" s="12">
        <v>5</v>
      </c>
      <c r="E36" s="37" t="s">
        <v>662</v>
      </c>
      <c r="F36" s="37" t="s">
        <v>340</v>
      </c>
      <c r="G36" s="37" t="s">
        <v>1145</v>
      </c>
      <c r="H36" s="37" t="s">
        <v>1146</v>
      </c>
      <c r="I36" s="37" t="s">
        <v>1146</v>
      </c>
      <c r="J36" s="37" t="s">
        <v>1302</v>
      </c>
      <c r="K36" s="37" t="s">
        <v>1302</v>
      </c>
      <c r="L36" s="71">
        <v>279.81012937132573</v>
      </c>
      <c r="M36" s="80">
        <v>6077</v>
      </c>
      <c r="N36" s="89">
        <v>21.718298810889141</v>
      </c>
      <c r="O36" s="104">
        <v>2262</v>
      </c>
      <c r="P36" s="62">
        <v>2.6865605658709106</v>
      </c>
      <c r="Q36" s="32">
        <v>25.95048629531388</v>
      </c>
      <c r="R36" s="32">
        <v>35.842771485676217</v>
      </c>
      <c r="S36" s="32">
        <v>39.377982557182825</v>
      </c>
      <c r="T36" s="32">
        <v>22.231364159947343</v>
      </c>
      <c r="U36" s="32">
        <v>15.058670143415906</v>
      </c>
      <c r="V36" s="32">
        <v>-18.836682705915699</v>
      </c>
      <c r="W36" s="42">
        <v>103700</v>
      </c>
      <c r="X36" s="32">
        <v>28.929159802306426</v>
      </c>
    </row>
    <row r="37" spans="1:24" x14ac:dyDescent="0.25">
      <c r="A37" s="38" t="s">
        <v>660</v>
      </c>
      <c r="B37" s="38" t="s">
        <v>1332</v>
      </c>
      <c r="C37" s="38" t="s">
        <v>661</v>
      </c>
      <c r="D37" s="13">
        <v>5</v>
      </c>
      <c r="E37" s="38" t="s">
        <v>662</v>
      </c>
      <c r="F37" s="38" t="s">
        <v>340</v>
      </c>
      <c r="G37" s="38" t="s">
        <v>663</v>
      </c>
      <c r="H37" s="38" t="s">
        <v>664</v>
      </c>
      <c r="I37" s="38" t="s">
        <v>664</v>
      </c>
      <c r="J37" s="38">
        <v>5432884</v>
      </c>
      <c r="K37" s="38" t="s">
        <v>190</v>
      </c>
      <c r="L37" s="72">
        <v>0.46144171353345187</v>
      </c>
      <c r="M37" s="81">
        <v>343</v>
      </c>
      <c r="N37" s="90">
        <v>743.32248242904996</v>
      </c>
      <c r="O37" s="105">
        <v>128</v>
      </c>
      <c r="P37" s="63">
        <v>2.52</v>
      </c>
      <c r="Q37" s="26">
        <v>25</v>
      </c>
      <c r="R37" s="26">
        <v>40.5</v>
      </c>
      <c r="S37" s="26">
        <v>48.396501457725947</v>
      </c>
      <c r="T37" s="26">
        <v>24.148606811145513</v>
      </c>
      <c r="U37" s="26">
        <v>22.666666666666664</v>
      </c>
      <c r="V37" s="33">
        <v>-11.9429590017825</v>
      </c>
      <c r="W37" s="43">
        <v>63400</v>
      </c>
      <c r="X37" s="26">
        <v>2.9787234042553195</v>
      </c>
    </row>
    <row r="38" spans="1:24" x14ac:dyDescent="0.25">
      <c r="A38" s="39" t="s">
        <v>13</v>
      </c>
      <c r="B38" s="39" t="s">
        <v>1333</v>
      </c>
      <c r="C38" s="39"/>
      <c r="D38" s="14">
        <v>5</v>
      </c>
      <c r="E38" s="39"/>
      <c r="F38" s="39"/>
      <c r="G38" s="39"/>
      <c r="H38" s="39"/>
      <c r="I38" s="39"/>
      <c r="J38" s="39">
        <v>54013</v>
      </c>
      <c r="K38" s="39" t="s">
        <v>12</v>
      </c>
      <c r="L38" s="73">
        <v>280.2715710848592</v>
      </c>
      <c r="M38" s="82">
        <v>6420</v>
      </c>
      <c r="N38" s="91">
        <v>22.906354630081925</v>
      </c>
      <c r="O38" s="101">
        <v>2390</v>
      </c>
      <c r="P38" s="64">
        <v>2.68</v>
      </c>
      <c r="Q38" s="23">
        <v>25.89958158995816</v>
      </c>
      <c r="R38" s="23">
        <v>36.1</v>
      </c>
      <c r="S38" s="23">
        <v>39.859813084112147</v>
      </c>
      <c r="T38" s="23">
        <v>22.328125</v>
      </c>
      <c r="U38" s="23">
        <v>15.413300186451211</v>
      </c>
      <c r="V38" s="41">
        <v>-18.329618460731599</v>
      </c>
      <c r="W38" s="44">
        <v>103700</v>
      </c>
      <c r="X38" s="23">
        <v>27.064220183486238</v>
      </c>
    </row>
    <row r="39" spans="1:24" x14ac:dyDescent="0.25">
      <c r="A39" s="37" t="s">
        <v>1147</v>
      </c>
      <c r="B39" s="37" t="s">
        <v>1331</v>
      </c>
      <c r="C39" s="37" t="s">
        <v>538</v>
      </c>
      <c r="D39" s="12">
        <v>3</v>
      </c>
      <c r="E39" s="37" t="s">
        <v>539</v>
      </c>
      <c r="F39" s="37" t="s">
        <v>340</v>
      </c>
      <c r="G39" s="37" t="s">
        <v>1148</v>
      </c>
      <c r="H39" s="37" t="s">
        <v>1149</v>
      </c>
      <c r="I39" s="37" t="s">
        <v>1149</v>
      </c>
      <c r="J39" s="37" t="s">
        <v>1302</v>
      </c>
      <c r="K39" s="37" t="s">
        <v>1302</v>
      </c>
      <c r="L39" s="71">
        <v>342.98739680840686</v>
      </c>
      <c r="M39" s="80">
        <v>7550</v>
      </c>
      <c r="N39" s="89">
        <v>22.012470633775031</v>
      </c>
      <c r="O39" s="104">
        <v>2696</v>
      </c>
      <c r="P39" s="62">
        <v>2.7804154302670625</v>
      </c>
      <c r="Q39" s="32">
        <v>23.182492581602375</v>
      </c>
      <c r="R39" s="32">
        <v>34.347142108023071</v>
      </c>
      <c r="S39" s="32">
        <v>38.198675496688743</v>
      </c>
      <c r="T39" s="32">
        <v>27.352705945081311</v>
      </c>
      <c r="U39" s="32">
        <v>19.72285497342445</v>
      </c>
      <c r="V39" s="32">
        <v>-13.9404159640247</v>
      </c>
      <c r="W39" s="42">
        <v>87700</v>
      </c>
      <c r="X39" s="32">
        <v>29.405405405405403</v>
      </c>
    </row>
    <row r="40" spans="1:24" x14ac:dyDescent="0.25">
      <c r="A40" s="38" t="s">
        <v>537</v>
      </c>
      <c r="B40" s="38" t="s">
        <v>1332</v>
      </c>
      <c r="C40" s="38" t="s">
        <v>538</v>
      </c>
      <c r="D40" s="13">
        <v>3</v>
      </c>
      <c r="E40" s="38" t="s">
        <v>539</v>
      </c>
      <c r="F40" s="38" t="s">
        <v>340</v>
      </c>
      <c r="G40" s="38" t="s">
        <v>540</v>
      </c>
      <c r="H40" s="38" t="s">
        <v>541</v>
      </c>
      <c r="I40" s="38" t="s">
        <v>541</v>
      </c>
      <c r="J40" s="38">
        <v>5415676</v>
      </c>
      <c r="K40" s="38" t="s">
        <v>156</v>
      </c>
      <c r="L40" s="72">
        <v>0.61435526202115986</v>
      </c>
      <c r="M40" s="81">
        <v>626</v>
      </c>
      <c r="N40" s="90">
        <v>1018.9544042327077</v>
      </c>
      <c r="O40" s="105">
        <v>200</v>
      </c>
      <c r="P40" s="63">
        <v>3.06</v>
      </c>
      <c r="Q40" s="26">
        <v>63</v>
      </c>
      <c r="R40" s="26">
        <v>26.3</v>
      </c>
      <c r="S40" s="26">
        <v>50.319488817891376</v>
      </c>
      <c r="T40" s="26">
        <v>23.322683706070286</v>
      </c>
      <c r="U40" s="26">
        <v>23.121387283236995</v>
      </c>
      <c r="V40" s="33">
        <v>-19.348268839103898</v>
      </c>
      <c r="W40" s="43">
        <v>71400</v>
      </c>
      <c r="X40" s="26">
        <v>9.5744680851063837</v>
      </c>
    </row>
    <row r="41" spans="1:24" x14ac:dyDescent="0.25">
      <c r="A41" s="39" t="s">
        <v>15</v>
      </c>
      <c r="B41" s="39" t="s">
        <v>1333</v>
      </c>
      <c r="C41" s="39"/>
      <c r="D41" s="14">
        <v>3</v>
      </c>
      <c r="E41" s="39"/>
      <c r="F41" s="39"/>
      <c r="G41" s="39"/>
      <c r="H41" s="39"/>
      <c r="I41" s="39"/>
      <c r="J41" s="39">
        <v>54015</v>
      </c>
      <c r="K41" s="39" t="s">
        <v>14</v>
      </c>
      <c r="L41" s="73">
        <v>343.60175207042801</v>
      </c>
      <c r="M41" s="82">
        <v>8176</v>
      </c>
      <c r="N41" s="91">
        <v>23.794989259321838</v>
      </c>
      <c r="O41" s="101">
        <v>2896</v>
      </c>
      <c r="P41" s="64">
        <v>2.8</v>
      </c>
      <c r="Q41" s="23">
        <v>25.932320441988949</v>
      </c>
      <c r="R41" s="23">
        <v>33.799999999999997</v>
      </c>
      <c r="S41" s="23">
        <v>39.12671232876712</v>
      </c>
      <c r="T41" s="23">
        <v>27.04232283464567</v>
      </c>
      <c r="U41" s="23">
        <v>19.932312076950481</v>
      </c>
      <c r="V41" s="41">
        <v>-14.2233113147241</v>
      </c>
      <c r="W41" s="44">
        <v>87700</v>
      </c>
      <c r="X41" s="23">
        <v>28.001004520341539</v>
      </c>
    </row>
    <row r="42" spans="1:24" x14ac:dyDescent="0.25">
      <c r="A42" s="37" t="s">
        <v>1150</v>
      </c>
      <c r="B42" s="37" t="s">
        <v>1331</v>
      </c>
      <c r="C42" s="37" t="s">
        <v>1098</v>
      </c>
      <c r="D42" s="12">
        <v>6</v>
      </c>
      <c r="E42" s="37" t="s">
        <v>1099</v>
      </c>
      <c r="F42" s="37" t="s">
        <v>340</v>
      </c>
      <c r="G42" s="37" t="s">
        <v>1151</v>
      </c>
      <c r="H42" s="37" t="s">
        <v>1152</v>
      </c>
      <c r="I42" s="37" t="s">
        <v>1152</v>
      </c>
      <c r="J42" s="37" t="s">
        <v>1302</v>
      </c>
      <c r="K42" s="37" t="s">
        <v>1302</v>
      </c>
      <c r="L42" s="71">
        <v>319.80611426508415</v>
      </c>
      <c r="M42" s="80">
        <v>7031</v>
      </c>
      <c r="N42" s="89">
        <v>21.985195674439399</v>
      </c>
      <c r="O42" s="104">
        <v>1998</v>
      </c>
      <c r="P42" s="62">
        <v>3.1036036036036037</v>
      </c>
      <c r="Q42" s="32">
        <v>10.56056056056056</v>
      </c>
      <c r="R42" s="32">
        <v>23.233695652173914</v>
      </c>
      <c r="S42" s="32">
        <v>33.66519698478168</v>
      </c>
      <c r="T42" s="32">
        <v>15.723270440251572</v>
      </c>
      <c r="U42" s="32">
        <v>16.226912928759894</v>
      </c>
      <c r="V42" s="32">
        <v>-3.0093533956892999</v>
      </c>
      <c r="W42" s="42">
        <v>135900</v>
      </c>
      <c r="X42" s="32">
        <v>20.286813571178733</v>
      </c>
    </row>
    <row r="43" spans="1:24" x14ac:dyDescent="0.25">
      <c r="A43" s="38" t="s">
        <v>1097</v>
      </c>
      <c r="B43" s="38" t="s">
        <v>1332</v>
      </c>
      <c r="C43" s="38" t="s">
        <v>1098</v>
      </c>
      <c r="D43" s="13">
        <v>6</v>
      </c>
      <c r="E43" s="38" t="s">
        <v>1099</v>
      </c>
      <c r="F43" s="38" t="s">
        <v>340</v>
      </c>
      <c r="G43" s="38" t="s">
        <v>1100</v>
      </c>
      <c r="H43" s="38" t="s">
        <v>1101</v>
      </c>
      <c r="I43" s="38" t="s">
        <v>1101</v>
      </c>
      <c r="J43" s="38">
        <v>5486116</v>
      </c>
      <c r="K43" s="38" t="s">
        <v>325</v>
      </c>
      <c r="L43" s="72">
        <v>0.37511695623768293</v>
      </c>
      <c r="M43" s="81">
        <v>898</v>
      </c>
      <c r="N43" s="90">
        <v>2393.9200429825573</v>
      </c>
      <c r="O43" s="105">
        <v>311</v>
      </c>
      <c r="P43" s="63">
        <v>2.89</v>
      </c>
      <c r="Q43" s="26">
        <v>11.57556270096463</v>
      </c>
      <c r="R43" s="26">
        <v>12.3</v>
      </c>
      <c r="S43" s="26">
        <v>28.173719376391983</v>
      </c>
      <c r="T43" s="26">
        <v>22.717149220489976</v>
      </c>
      <c r="U43" s="26">
        <v>18.867924528301888</v>
      </c>
      <c r="V43" s="33">
        <v>-20.848484848484901</v>
      </c>
      <c r="W43" s="43">
        <v>102900</v>
      </c>
      <c r="X43" s="26">
        <v>9.0322580645161281</v>
      </c>
    </row>
    <row r="44" spans="1:24" x14ac:dyDescent="0.25">
      <c r="A44" s="39" t="s">
        <v>17</v>
      </c>
      <c r="B44" s="39" t="s">
        <v>1333</v>
      </c>
      <c r="C44" s="39"/>
      <c r="D44" s="14">
        <v>6</v>
      </c>
      <c r="E44" s="39"/>
      <c r="F44" s="39"/>
      <c r="G44" s="39"/>
      <c r="H44" s="39"/>
      <c r="I44" s="39"/>
      <c r="J44" s="39">
        <v>54017</v>
      </c>
      <c r="K44" s="39" t="s">
        <v>16</v>
      </c>
      <c r="L44" s="73">
        <v>320.18123122132181</v>
      </c>
      <c r="M44" s="82">
        <v>7929</v>
      </c>
      <c r="N44" s="91">
        <v>24.764099912274883</v>
      </c>
      <c r="O44" s="101">
        <v>2309</v>
      </c>
      <c r="P44" s="64">
        <v>3.07</v>
      </c>
      <c r="Q44" s="23">
        <v>10.697271546123863</v>
      </c>
      <c r="R44" s="23">
        <v>21.7</v>
      </c>
      <c r="S44" s="23">
        <v>33.043258922941106</v>
      </c>
      <c r="T44" s="23">
        <v>16.607972953937175</v>
      </c>
      <c r="U44" s="23">
        <v>16.50959272972063</v>
      </c>
      <c r="V44" s="41">
        <v>-4.80370641306998</v>
      </c>
      <c r="W44" s="44">
        <v>135900</v>
      </c>
      <c r="X44" s="23">
        <v>18.712394705174489</v>
      </c>
    </row>
    <row r="45" spans="1:24" x14ac:dyDescent="0.25">
      <c r="A45" s="37" t="s">
        <v>1153</v>
      </c>
      <c r="B45" s="37" t="s">
        <v>1331</v>
      </c>
      <c r="C45" s="37" t="s">
        <v>365</v>
      </c>
      <c r="D45" s="12">
        <v>4</v>
      </c>
      <c r="E45" s="37" t="s">
        <v>366</v>
      </c>
      <c r="F45" s="37" t="s">
        <v>340</v>
      </c>
      <c r="G45" s="37" t="s">
        <v>1154</v>
      </c>
      <c r="H45" s="37" t="s">
        <v>1155</v>
      </c>
      <c r="I45" s="37" t="s">
        <v>1155</v>
      </c>
      <c r="J45" s="37" t="s">
        <v>1302</v>
      </c>
      <c r="K45" s="37" t="s">
        <v>1302</v>
      </c>
      <c r="L45" s="71">
        <v>645.80234122743434</v>
      </c>
      <c r="M45" s="80">
        <v>24213</v>
      </c>
      <c r="N45" s="89">
        <v>37.492895974920025</v>
      </c>
      <c r="O45" s="104">
        <v>8861</v>
      </c>
      <c r="P45" s="62">
        <v>2.611894819997743</v>
      </c>
      <c r="Q45" s="32">
        <v>18.398462697361982</v>
      </c>
      <c r="R45" s="32">
        <v>25.680913368394968</v>
      </c>
      <c r="S45" s="32">
        <v>37.071621690948575</v>
      </c>
      <c r="T45" s="32">
        <v>26.418131766110541</v>
      </c>
      <c r="U45" s="32">
        <v>16.414426105088094</v>
      </c>
      <c r="V45" s="32">
        <v>-17.437625514823502</v>
      </c>
      <c r="W45" s="42">
        <v>95700</v>
      </c>
      <c r="X45" s="32">
        <v>17.299349240780913</v>
      </c>
    </row>
    <row r="46" spans="1:24" x14ac:dyDescent="0.25">
      <c r="A46" s="38" t="s">
        <v>364</v>
      </c>
      <c r="B46" s="38" t="s">
        <v>1332</v>
      </c>
      <c r="C46" s="38" t="s">
        <v>365</v>
      </c>
      <c r="D46" s="13">
        <v>4</v>
      </c>
      <c r="E46" s="38" t="s">
        <v>366</v>
      </c>
      <c r="F46" s="38" t="s">
        <v>340</v>
      </c>
      <c r="G46" s="38" t="s">
        <v>367</v>
      </c>
      <c r="H46" s="38" t="s">
        <v>368</v>
      </c>
      <c r="I46" s="38" t="s">
        <v>368</v>
      </c>
      <c r="J46" s="38">
        <v>5401996</v>
      </c>
      <c r="K46" s="38" t="s">
        <v>115</v>
      </c>
      <c r="L46" s="72">
        <v>1.6625905258673119</v>
      </c>
      <c r="M46" s="81">
        <v>1209</v>
      </c>
      <c r="N46" s="90">
        <v>727.17844904674257</v>
      </c>
      <c r="O46" s="105">
        <v>460</v>
      </c>
      <c r="P46" s="63">
        <v>2.63</v>
      </c>
      <c r="Q46" s="26">
        <v>31.521739130434785</v>
      </c>
      <c r="R46" s="26">
        <v>29.2</v>
      </c>
      <c r="S46" s="26">
        <v>38.875103391232422</v>
      </c>
      <c r="T46" s="26">
        <v>20.347394540942929</v>
      </c>
      <c r="U46" s="26">
        <v>15.948777648428406</v>
      </c>
      <c r="V46" s="33">
        <v>-7.1937321937321901</v>
      </c>
      <c r="W46" s="43">
        <v>72000</v>
      </c>
      <c r="X46" s="26">
        <v>14.054927302100161</v>
      </c>
    </row>
    <row r="47" spans="1:24" x14ac:dyDescent="0.25">
      <c r="A47" s="48" t="s">
        <v>607</v>
      </c>
      <c r="B47" s="48" t="s">
        <v>1332</v>
      </c>
      <c r="C47" s="48" t="s">
        <v>365</v>
      </c>
      <c r="D47" s="49">
        <v>4</v>
      </c>
      <c r="E47" s="48" t="s">
        <v>366</v>
      </c>
      <c r="F47" s="48" t="s">
        <v>340</v>
      </c>
      <c r="G47" s="48" t="s">
        <v>608</v>
      </c>
      <c r="H47" s="48" t="s">
        <v>609</v>
      </c>
      <c r="I47" s="48" t="s">
        <v>609</v>
      </c>
      <c r="J47" s="48">
        <v>5427028</v>
      </c>
      <c r="K47" s="48" t="s">
        <v>175</v>
      </c>
      <c r="L47" s="75">
        <v>5.5801743854668189</v>
      </c>
      <c r="M47" s="84">
        <v>2882</v>
      </c>
      <c r="N47" s="93">
        <v>516.47131449977098</v>
      </c>
      <c r="O47" s="107">
        <v>1254</v>
      </c>
      <c r="P47" s="66">
        <v>2.27</v>
      </c>
      <c r="Q47" s="50">
        <v>22.488038277511961</v>
      </c>
      <c r="R47" s="50">
        <v>25.8</v>
      </c>
      <c r="S47" s="50">
        <v>39.31297709923664</v>
      </c>
      <c r="T47" s="50">
        <v>15.425158116654956</v>
      </c>
      <c r="U47" s="50">
        <v>13.403476669716378</v>
      </c>
      <c r="V47" s="50">
        <v>-0.17289073305670799</v>
      </c>
      <c r="W47" s="51">
        <v>127100</v>
      </c>
      <c r="X47" s="50">
        <v>2.4199288256227756</v>
      </c>
    </row>
    <row r="48" spans="1:24" x14ac:dyDescent="0.25">
      <c r="A48" s="38" t="s">
        <v>640</v>
      </c>
      <c r="B48" s="38" t="s">
        <v>1332</v>
      </c>
      <c r="C48" s="38" t="s">
        <v>365</v>
      </c>
      <c r="D48" s="13">
        <v>4</v>
      </c>
      <c r="E48" s="38" t="s">
        <v>366</v>
      </c>
      <c r="F48" s="38" t="s">
        <v>340</v>
      </c>
      <c r="G48" s="38" t="s">
        <v>641</v>
      </c>
      <c r="H48" s="38" t="s">
        <v>642</v>
      </c>
      <c r="I48" s="38" t="s">
        <v>642</v>
      </c>
      <c r="J48" s="38">
        <v>5430364</v>
      </c>
      <c r="K48" s="38" t="s">
        <v>184</v>
      </c>
      <c r="L48" s="72">
        <v>1.627237878215593</v>
      </c>
      <c r="M48" s="81">
        <v>623</v>
      </c>
      <c r="N48" s="90">
        <v>382.85736113958541</v>
      </c>
      <c r="O48" s="105">
        <v>236</v>
      </c>
      <c r="P48" s="63">
        <v>2.64</v>
      </c>
      <c r="Q48" s="26">
        <v>37.288135593220339</v>
      </c>
      <c r="R48" s="26">
        <v>26.1</v>
      </c>
      <c r="S48" s="26">
        <v>32.102728731942214</v>
      </c>
      <c r="T48" s="26">
        <v>15.248796147672552</v>
      </c>
      <c r="U48" s="26">
        <v>18.333333333333332</v>
      </c>
      <c r="V48" s="33">
        <v>-9.9348534201954397</v>
      </c>
      <c r="W48" s="43">
        <v>67100</v>
      </c>
      <c r="X48" s="26">
        <v>2.3880597014925375</v>
      </c>
    </row>
    <row r="49" spans="1:24" x14ac:dyDescent="0.25">
      <c r="A49" s="38" t="s">
        <v>801</v>
      </c>
      <c r="B49" s="38" t="s">
        <v>1332</v>
      </c>
      <c r="C49" s="38" t="s">
        <v>365</v>
      </c>
      <c r="D49" s="13">
        <v>4</v>
      </c>
      <c r="E49" s="38" t="s">
        <v>366</v>
      </c>
      <c r="F49" s="38" t="s">
        <v>340</v>
      </c>
      <c r="G49" s="38" t="s">
        <v>802</v>
      </c>
      <c r="H49" s="38" t="s">
        <v>803</v>
      </c>
      <c r="I49" s="38" t="s">
        <v>803</v>
      </c>
      <c r="J49" s="38">
        <v>5452780</v>
      </c>
      <c r="K49" s="38" t="s">
        <v>232</v>
      </c>
      <c r="L49" s="72">
        <v>0.40584699649928635</v>
      </c>
      <c r="M49" s="81">
        <v>513</v>
      </c>
      <c r="N49" s="90">
        <v>1264.0231526289047</v>
      </c>
      <c r="O49" s="105">
        <v>200</v>
      </c>
      <c r="P49" s="63">
        <v>2.57</v>
      </c>
      <c r="Q49" s="26">
        <v>22.5</v>
      </c>
      <c r="R49" s="26">
        <v>46.8</v>
      </c>
      <c r="S49" s="26">
        <v>52.826510721247566</v>
      </c>
      <c r="T49" s="26">
        <v>19.298245614035086</v>
      </c>
      <c r="U49" s="26">
        <v>11.506849315068493</v>
      </c>
      <c r="V49" s="33">
        <v>-14.5118733509235</v>
      </c>
      <c r="W49" s="43">
        <v>109400</v>
      </c>
      <c r="X49" s="26">
        <v>13.618677042801556</v>
      </c>
    </row>
    <row r="50" spans="1:24" x14ac:dyDescent="0.25">
      <c r="A50" s="40" t="s">
        <v>819</v>
      </c>
      <c r="B50" s="40" t="s">
        <v>1341</v>
      </c>
      <c r="C50" s="40" t="s">
        <v>365</v>
      </c>
      <c r="D50" s="15">
        <v>4</v>
      </c>
      <c r="E50" s="40" t="s">
        <v>366</v>
      </c>
      <c r="F50" s="40" t="s">
        <v>340</v>
      </c>
      <c r="G50" s="40" t="s">
        <v>821</v>
      </c>
      <c r="H50" s="40" t="s">
        <v>822</v>
      </c>
      <c r="I50" s="40" t="s">
        <v>1309</v>
      </c>
      <c r="J50" s="40">
        <v>5455468</v>
      </c>
      <c r="K50" s="40" t="s">
        <v>238</v>
      </c>
      <c r="L50" s="76">
        <v>1.2139037221606599</v>
      </c>
      <c r="M50" s="85">
        <v>1260</v>
      </c>
      <c r="N50" s="94">
        <v>1037.9735863708302</v>
      </c>
      <c r="O50" s="34">
        <v>484</v>
      </c>
      <c r="P50" s="67">
        <v>2.200413223140496</v>
      </c>
      <c r="Q50" s="35">
        <v>38.862559241706165</v>
      </c>
      <c r="R50" s="35">
        <v>36.4</v>
      </c>
      <c r="S50" s="35">
        <v>33.21190042501518</v>
      </c>
      <c r="T50" s="35">
        <v>39.323076923076918</v>
      </c>
      <c r="U50" s="35">
        <v>17.346938775510203</v>
      </c>
      <c r="V50" s="35">
        <v>-22.106943335993616</v>
      </c>
      <c r="W50" s="45">
        <v>86700</v>
      </c>
      <c r="X50" s="35">
        <v>0</v>
      </c>
    </row>
    <row r="51" spans="1:24" x14ac:dyDescent="0.25">
      <c r="A51" s="38" t="s">
        <v>837</v>
      </c>
      <c r="B51" s="38" t="s">
        <v>1332</v>
      </c>
      <c r="C51" s="38" t="s">
        <v>365</v>
      </c>
      <c r="D51" s="13">
        <v>4</v>
      </c>
      <c r="E51" s="38" t="s">
        <v>366</v>
      </c>
      <c r="F51" s="38" t="s">
        <v>340</v>
      </c>
      <c r="G51" s="38" t="s">
        <v>838</v>
      </c>
      <c r="H51" s="38" t="s">
        <v>839</v>
      </c>
      <c r="I51" s="38" t="s">
        <v>839</v>
      </c>
      <c r="J51" s="38">
        <v>5456404</v>
      </c>
      <c r="K51" s="38" t="s">
        <v>243</v>
      </c>
      <c r="L51" s="72">
        <v>1.3983466896374823</v>
      </c>
      <c r="M51" s="81">
        <v>1009</v>
      </c>
      <c r="N51" s="90">
        <v>721.56640944427068</v>
      </c>
      <c r="O51" s="105">
        <v>476</v>
      </c>
      <c r="P51" s="63">
        <v>2.08</v>
      </c>
      <c r="Q51" s="26">
        <v>30.672268907563026</v>
      </c>
      <c r="R51" s="26">
        <v>21.7</v>
      </c>
      <c r="S51" s="26">
        <v>36.273538156590682</v>
      </c>
      <c r="T51" s="26">
        <v>30.232558139534881</v>
      </c>
      <c r="U51" s="26">
        <v>13.642564802182811</v>
      </c>
      <c r="V51" s="33">
        <v>-20.438472418670401</v>
      </c>
      <c r="W51" s="43">
        <v>68000</v>
      </c>
      <c r="X51" s="26">
        <v>0.92081031307550654</v>
      </c>
    </row>
    <row r="52" spans="1:24" x14ac:dyDescent="0.25">
      <c r="A52" s="38" t="s">
        <v>872</v>
      </c>
      <c r="B52" s="38" t="s">
        <v>1332</v>
      </c>
      <c r="C52" s="38" t="s">
        <v>365</v>
      </c>
      <c r="D52" s="13">
        <v>4</v>
      </c>
      <c r="E52" s="38" t="s">
        <v>366</v>
      </c>
      <c r="F52" s="38" t="s">
        <v>340</v>
      </c>
      <c r="G52" s="38" t="s">
        <v>873</v>
      </c>
      <c r="H52" s="38" t="s">
        <v>874</v>
      </c>
      <c r="I52" s="38" t="s">
        <v>874</v>
      </c>
      <c r="J52" s="38">
        <v>5460028</v>
      </c>
      <c r="K52" s="38" t="s">
        <v>253</v>
      </c>
      <c r="L52" s="72">
        <v>9.6222691491939898</v>
      </c>
      <c r="M52" s="81">
        <v>8228</v>
      </c>
      <c r="N52" s="90">
        <v>855.09975582934294</v>
      </c>
      <c r="O52" s="105">
        <v>3410</v>
      </c>
      <c r="P52" s="63">
        <v>2.37</v>
      </c>
      <c r="Q52" s="26">
        <v>20</v>
      </c>
      <c r="R52" s="26">
        <v>25.3</v>
      </c>
      <c r="S52" s="26">
        <v>40.301409820126402</v>
      </c>
      <c r="T52" s="26">
        <v>28.515289205452536</v>
      </c>
      <c r="U52" s="26">
        <v>15.147361206305691</v>
      </c>
      <c r="V52" s="33">
        <v>5.8085381630012902</v>
      </c>
      <c r="W52" s="43">
        <v>103800</v>
      </c>
      <c r="X52" s="26">
        <v>9.477124183006536</v>
      </c>
    </row>
    <row r="53" spans="1:24" x14ac:dyDescent="0.25">
      <c r="A53" s="38" t="s">
        <v>894</v>
      </c>
      <c r="B53" s="38" t="s">
        <v>1332</v>
      </c>
      <c r="C53" s="38" t="s">
        <v>365</v>
      </c>
      <c r="D53" s="13">
        <v>4</v>
      </c>
      <c r="E53" s="38" t="s">
        <v>366</v>
      </c>
      <c r="F53" s="38" t="s">
        <v>340</v>
      </c>
      <c r="G53" s="38" t="s">
        <v>895</v>
      </c>
      <c r="H53" s="38" t="s">
        <v>896</v>
      </c>
      <c r="I53" s="38" t="s">
        <v>896</v>
      </c>
      <c r="J53" s="38">
        <v>5462356</v>
      </c>
      <c r="K53" s="38" t="s">
        <v>260</v>
      </c>
      <c r="L53" s="72">
        <v>0.29967247953424159</v>
      </c>
      <c r="M53" s="81">
        <v>103</v>
      </c>
      <c r="N53" s="90">
        <v>343.7085719719247</v>
      </c>
      <c r="O53" s="105">
        <v>52</v>
      </c>
      <c r="P53" s="63">
        <v>1.98</v>
      </c>
      <c r="Q53" s="26">
        <v>32.692307692307693</v>
      </c>
      <c r="R53" s="26">
        <v>69.7</v>
      </c>
      <c r="S53" s="26">
        <v>22.330097087378643</v>
      </c>
      <c r="T53" s="26">
        <v>43.689320388349515</v>
      </c>
      <c r="U53" s="26">
        <v>20.253164556962027</v>
      </c>
      <c r="V53" s="33">
        <v>-18.562874251497</v>
      </c>
      <c r="W53" s="43">
        <v>47100</v>
      </c>
      <c r="X53" s="26">
        <v>16.666666666666664</v>
      </c>
    </row>
    <row r="54" spans="1:24" s="5" customFormat="1" x14ac:dyDescent="0.25">
      <c r="A54" s="40" t="s">
        <v>1006</v>
      </c>
      <c r="B54" s="40" t="s">
        <v>1341</v>
      </c>
      <c r="C54" s="40" t="s">
        <v>365</v>
      </c>
      <c r="D54" s="15">
        <v>4</v>
      </c>
      <c r="E54" s="40" t="s">
        <v>421</v>
      </c>
      <c r="F54" s="40" t="s">
        <v>340</v>
      </c>
      <c r="G54" s="40" t="s">
        <v>1007</v>
      </c>
      <c r="H54" s="40" t="s">
        <v>1008</v>
      </c>
      <c r="I54" s="40" t="s">
        <v>1310</v>
      </c>
      <c r="J54" s="40">
        <v>5474740</v>
      </c>
      <c r="K54" s="40" t="s">
        <v>295</v>
      </c>
      <c r="L54" s="76">
        <v>0.49741281841510315</v>
      </c>
      <c r="M54" s="85">
        <v>1012</v>
      </c>
      <c r="N54" s="94">
        <v>2034.5273835614378</v>
      </c>
      <c r="O54" s="34">
        <v>399</v>
      </c>
      <c r="P54" s="67">
        <v>2.5363408521303259</v>
      </c>
      <c r="Q54" s="35">
        <v>28.71287128712871</v>
      </c>
      <c r="R54" s="35">
        <v>57.7</v>
      </c>
      <c r="S54" s="35">
        <v>57.463414634146339</v>
      </c>
      <c r="T54" s="35">
        <v>32.292682926829272</v>
      </c>
      <c r="U54" s="35">
        <v>7.85024154589372</v>
      </c>
      <c r="V54" s="35">
        <v>-7.2319201995012472</v>
      </c>
      <c r="W54" s="45">
        <v>100700</v>
      </c>
      <c r="X54" s="35">
        <v>2.7088036117381491</v>
      </c>
    </row>
    <row r="55" spans="1:24" x14ac:dyDescent="0.25">
      <c r="A55" s="58" t="s">
        <v>1042</v>
      </c>
      <c r="B55" s="58" t="s">
        <v>1332</v>
      </c>
      <c r="C55" s="58" t="s">
        <v>365</v>
      </c>
      <c r="D55" s="59">
        <v>4</v>
      </c>
      <c r="E55" s="58" t="s">
        <v>366</v>
      </c>
      <c r="F55" s="58" t="s">
        <v>340</v>
      </c>
      <c r="G55" s="58" t="s">
        <v>1043</v>
      </c>
      <c r="H55" s="58" t="s">
        <v>1044</v>
      </c>
      <c r="I55" s="58" t="s">
        <v>1044</v>
      </c>
      <c r="J55" s="58">
        <v>5480284</v>
      </c>
      <c r="K55" s="58" t="s">
        <v>307</v>
      </c>
      <c r="L55" s="77">
        <v>9.4192843463469136E-2</v>
      </c>
      <c r="M55" s="86">
        <v>4</v>
      </c>
      <c r="N55" s="95">
        <v>42.466071231317294</v>
      </c>
      <c r="O55" s="108">
        <v>4</v>
      </c>
      <c r="P55" s="68">
        <v>1</v>
      </c>
      <c r="Q55" s="60">
        <v>0</v>
      </c>
      <c r="R55" s="60" t="s">
        <v>1334</v>
      </c>
      <c r="S55" s="60">
        <v>0</v>
      </c>
      <c r="T55" s="60">
        <v>0</v>
      </c>
      <c r="U55" s="60">
        <v>0</v>
      </c>
      <c r="V55" s="60">
        <v>0</v>
      </c>
      <c r="W55" s="61" t="s">
        <v>1334</v>
      </c>
      <c r="X55" s="60">
        <v>0</v>
      </c>
    </row>
    <row r="56" spans="1:24" x14ac:dyDescent="0.25">
      <c r="A56" s="39" t="s">
        <v>19</v>
      </c>
      <c r="B56" s="39" t="s">
        <v>1333</v>
      </c>
      <c r="C56" s="39"/>
      <c r="D56" s="14">
        <v>4</v>
      </c>
      <c r="E56" s="39"/>
      <c r="F56" s="39"/>
      <c r="G56" s="39"/>
      <c r="H56" s="39"/>
      <c r="I56" s="39"/>
      <c r="J56" s="39">
        <v>54019</v>
      </c>
      <c r="K56" s="39" t="s">
        <v>18</v>
      </c>
      <c r="L56" s="73">
        <v>668.20398871588839</v>
      </c>
      <c r="M56" s="82">
        <v>41056</v>
      </c>
      <c r="N56" s="91">
        <v>61.442315061451204</v>
      </c>
      <c r="O56" s="101">
        <v>15836</v>
      </c>
      <c r="P56" s="64">
        <v>2.5</v>
      </c>
      <c r="Q56" s="23">
        <v>21.078555190704723</v>
      </c>
      <c r="R56" s="23">
        <v>27.1</v>
      </c>
      <c r="S56" s="23">
        <v>38.374415432579887</v>
      </c>
      <c r="T56" s="23">
        <v>26.3</v>
      </c>
      <c r="U56" s="23">
        <v>15.619705902283663</v>
      </c>
      <c r="V56" s="41">
        <v>-12.0571689220009</v>
      </c>
      <c r="W56" s="44">
        <v>95700</v>
      </c>
      <c r="X56" s="23">
        <v>12.809405940594059</v>
      </c>
    </row>
    <row r="57" spans="1:24" x14ac:dyDescent="0.25">
      <c r="A57" s="37" t="s">
        <v>1156</v>
      </c>
      <c r="B57" s="37" t="s">
        <v>1331</v>
      </c>
      <c r="C57" s="37" t="s">
        <v>653</v>
      </c>
      <c r="D57" s="12">
        <v>7</v>
      </c>
      <c r="E57" s="37" t="s">
        <v>654</v>
      </c>
      <c r="F57" s="37" t="s">
        <v>340</v>
      </c>
      <c r="G57" s="37" t="s">
        <v>1157</v>
      </c>
      <c r="H57" s="37" t="s">
        <v>1158</v>
      </c>
      <c r="I57" s="37" t="s">
        <v>1158</v>
      </c>
      <c r="J57" s="37" t="s">
        <v>1302</v>
      </c>
      <c r="K57" s="37" t="s">
        <v>1302</v>
      </c>
      <c r="L57" s="71">
        <v>337.97915340146409</v>
      </c>
      <c r="M57" s="80">
        <v>6137</v>
      </c>
      <c r="N57" s="89">
        <v>18.157924647826565</v>
      </c>
      <c r="O57" s="104">
        <v>1666</v>
      </c>
      <c r="P57" s="62">
        <v>2.8775510204081631</v>
      </c>
      <c r="Q57" s="32">
        <v>10.204081632653061</v>
      </c>
      <c r="R57" s="32">
        <v>32.573289902280131</v>
      </c>
      <c r="S57" s="32">
        <v>30.161316604204007</v>
      </c>
      <c r="T57" s="32">
        <v>16.646848989298455</v>
      </c>
      <c r="U57" s="32">
        <v>16.757000903342366</v>
      </c>
      <c r="V57" s="32">
        <v>-12.834071745033601</v>
      </c>
      <c r="W57" s="42">
        <v>82000</v>
      </c>
      <c r="X57" s="32">
        <v>29.656862745098039</v>
      </c>
    </row>
    <row r="58" spans="1:24" x14ac:dyDescent="0.25">
      <c r="A58" s="38" t="s">
        <v>652</v>
      </c>
      <c r="B58" s="38" t="s">
        <v>1332</v>
      </c>
      <c r="C58" s="38" t="s">
        <v>653</v>
      </c>
      <c r="D58" s="13">
        <v>7</v>
      </c>
      <c r="E58" s="38" t="s">
        <v>654</v>
      </c>
      <c r="F58" s="38" t="s">
        <v>340</v>
      </c>
      <c r="G58" s="38" t="s">
        <v>655</v>
      </c>
      <c r="H58" s="38" t="s">
        <v>656</v>
      </c>
      <c r="I58" s="38" t="s">
        <v>656</v>
      </c>
      <c r="J58" s="38">
        <v>5432044</v>
      </c>
      <c r="K58" s="38" t="s">
        <v>188</v>
      </c>
      <c r="L58" s="72">
        <v>1.0333316465859355</v>
      </c>
      <c r="M58" s="81">
        <v>1220</v>
      </c>
      <c r="N58" s="90">
        <v>1180.6470885032945</v>
      </c>
      <c r="O58" s="105">
        <v>416</v>
      </c>
      <c r="P58" s="63">
        <v>2.66</v>
      </c>
      <c r="Q58" s="26">
        <v>25.721153846153843</v>
      </c>
      <c r="R58" s="26">
        <v>9.3000000000000007</v>
      </c>
      <c r="S58" s="26">
        <v>22.704918032786885</v>
      </c>
      <c r="T58" s="26">
        <v>13.09931506849315</v>
      </c>
      <c r="U58" s="26">
        <v>9.5380029806259312</v>
      </c>
      <c r="V58" s="33">
        <v>-26.545217957059201</v>
      </c>
      <c r="W58" s="43">
        <v>74200</v>
      </c>
      <c r="X58" s="26">
        <v>12.748344370860929</v>
      </c>
    </row>
    <row r="59" spans="1:24" x14ac:dyDescent="0.25">
      <c r="A59" s="38" t="s">
        <v>994</v>
      </c>
      <c r="B59" s="38" t="s">
        <v>1332</v>
      </c>
      <c r="C59" s="38" t="s">
        <v>653</v>
      </c>
      <c r="D59" s="13">
        <v>7</v>
      </c>
      <c r="E59" s="38" t="s">
        <v>654</v>
      </c>
      <c r="F59" s="38" t="s">
        <v>340</v>
      </c>
      <c r="G59" s="38" t="s">
        <v>995</v>
      </c>
      <c r="H59" s="38" t="s">
        <v>996</v>
      </c>
      <c r="I59" s="38" t="s">
        <v>996</v>
      </c>
      <c r="J59" s="38">
        <v>5471620</v>
      </c>
      <c r="K59" s="38" t="s">
        <v>291</v>
      </c>
      <c r="L59" s="72">
        <v>0.34856505414426586</v>
      </c>
      <c r="M59" s="81">
        <v>159</v>
      </c>
      <c r="N59" s="90">
        <v>456.15588283899592</v>
      </c>
      <c r="O59" s="105">
        <v>45</v>
      </c>
      <c r="P59" s="63">
        <v>3.53</v>
      </c>
      <c r="Q59" s="26">
        <v>17.777777777777779</v>
      </c>
      <c r="R59" s="26">
        <v>13.9</v>
      </c>
      <c r="S59" s="26">
        <v>44.025157232704402</v>
      </c>
      <c r="T59" s="26">
        <v>22.012578616352201</v>
      </c>
      <c r="U59" s="26">
        <v>14.285714285714285</v>
      </c>
      <c r="V59" s="33">
        <v>13.207547169811299</v>
      </c>
      <c r="W59" s="43">
        <v>104200</v>
      </c>
      <c r="X59" s="26">
        <v>16.901408450704224</v>
      </c>
    </row>
    <row r="60" spans="1:24" x14ac:dyDescent="0.25">
      <c r="A60" s="39" t="s">
        <v>21</v>
      </c>
      <c r="B60" s="39" t="s">
        <v>1333</v>
      </c>
      <c r="C60" s="39"/>
      <c r="D60" s="14">
        <v>7</v>
      </c>
      <c r="E60" s="39"/>
      <c r="F60" s="39"/>
      <c r="G60" s="39"/>
      <c r="H60" s="39"/>
      <c r="I60" s="39"/>
      <c r="J60" s="39">
        <v>54021</v>
      </c>
      <c r="K60" s="39" t="s">
        <v>20</v>
      </c>
      <c r="L60" s="73">
        <v>339.36105010219433</v>
      </c>
      <c r="M60" s="82">
        <v>7516</v>
      </c>
      <c r="N60" s="91">
        <v>22.147503367686571</v>
      </c>
      <c r="O60" s="101">
        <v>2127</v>
      </c>
      <c r="P60" s="64">
        <v>2.85</v>
      </c>
      <c r="Q60" s="23">
        <v>13.399153737658676</v>
      </c>
      <c r="R60" s="23">
        <v>29.3</v>
      </c>
      <c r="S60" s="23">
        <v>29.244278871740288</v>
      </c>
      <c r="T60" s="23">
        <v>16.130550761023066</v>
      </c>
      <c r="U60" s="23">
        <v>15.784389489953632</v>
      </c>
      <c r="V60" s="41">
        <v>-14.782008512596301</v>
      </c>
      <c r="W60" s="44">
        <v>82000</v>
      </c>
      <c r="X60" s="23">
        <v>26.096701889209093</v>
      </c>
    </row>
    <row r="61" spans="1:24" x14ac:dyDescent="0.25">
      <c r="A61" s="37" t="s">
        <v>1159</v>
      </c>
      <c r="B61" s="37" t="s">
        <v>1331</v>
      </c>
      <c r="C61" s="37" t="s">
        <v>400</v>
      </c>
      <c r="D61" s="12">
        <v>8</v>
      </c>
      <c r="E61" s="37" t="s">
        <v>401</v>
      </c>
      <c r="F61" s="37" t="s">
        <v>340</v>
      </c>
      <c r="G61" s="37" t="s">
        <v>1160</v>
      </c>
      <c r="H61" s="37" t="s">
        <v>1161</v>
      </c>
      <c r="I61" s="37" t="s">
        <v>1161</v>
      </c>
      <c r="J61" s="37" t="s">
        <v>1302</v>
      </c>
      <c r="K61" s="37" t="s">
        <v>1302</v>
      </c>
      <c r="L61" s="71">
        <v>478.08018286196523</v>
      </c>
      <c r="M61" s="80">
        <v>8291</v>
      </c>
      <c r="N61" s="89">
        <v>17.342279176616358</v>
      </c>
      <c r="O61" s="104">
        <v>3088</v>
      </c>
      <c r="P61" s="62">
        <v>2.6813471502590676</v>
      </c>
      <c r="Q61" s="32">
        <v>13.147668393782382</v>
      </c>
      <c r="R61" s="32">
        <v>18.504772004241783</v>
      </c>
      <c r="S61" s="32">
        <v>40.598239054396338</v>
      </c>
      <c r="T61" s="32">
        <v>14.738873477264502</v>
      </c>
      <c r="U61" s="32">
        <v>16.750283217349086</v>
      </c>
      <c r="V61" s="32">
        <v>-7.5054466230936798</v>
      </c>
      <c r="W61" s="42">
        <v>137400</v>
      </c>
      <c r="X61" s="32">
        <v>19.087799315849487</v>
      </c>
    </row>
    <row r="62" spans="1:24" x14ac:dyDescent="0.25">
      <c r="A62" s="38" t="s">
        <v>900</v>
      </c>
      <c r="B62" s="38" t="s">
        <v>1332</v>
      </c>
      <c r="C62" s="38" t="s">
        <v>400</v>
      </c>
      <c r="D62" s="13">
        <v>8</v>
      </c>
      <c r="E62" s="38" t="s">
        <v>401</v>
      </c>
      <c r="F62" s="38" t="s">
        <v>340</v>
      </c>
      <c r="G62" s="38" t="s">
        <v>901</v>
      </c>
      <c r="H62" s="38" t="s">
        <v>902</v>
      </c>
      <c r="I62" s="38" t="s">
        <v>902</v>
      </c>
      <c r="J62" s="38">
        <v>5462956</v>
      </c>
      <c r="K62" s="38" t="s">
        <v>262</v>
      </c>
      <c r="L62" s="72">
        <v>1.6170087740928973</v>
      </c>
      <c r="M62" s="81">
        <v>2518</v>
      </c>
      <c r="N62" s="90">
        <v>1557.1962504733699</v>
      </c>
      <c r="O62" s="105">
        <v>966</v>
      </c>
      <c r="P62" s="63">
        <v>2.4900000000000002</v>
      </c>
      <c r="Q62" s="26">
        <v>10.973084886128365</v>
      </c>
      <c r="R62" s="26">
        <v>14.7</v>
      </c>
      <c r="S62" s="26">
        <v>38.840349483717233</v>
      </c>
      <c r="T62" s="26">
        <v>14.857614527445314</v>
      </c>
      <c r="U62" s="26">
        <v>13.628522139160438</v>
      </c>
      <c r="V62" s="33">
        <v>-7.4179164977705696</v>
      </c>
      <c r="W62" s="43">
        <v>125200</v>
      </c>
      <c r="X62" s="26">
        <v>11.297071129707113</v>
      </c>
    </row>
    <row r="63" spans="1:24" x14ac:dyDescent="0.25">
      <c r="A63" s="38" t="s">
        <v>399</v>
      </c>
      <c r="B63" s="38" t="s">
        <v>1332</v>
      </c>
      <c r="C63" s="38" t="s">
        <v>400</v>
      </c>
      <c r="D63" s="13">
        <v>8</v>
      </c>
      <c r="E63" s="38" t="s">
        <v>401</v>
      </c>
      <c r="F63" s="38" t="s">
        <v>340</v>
      </c>
      <c r="G63" s="38" t="s">
        <v>402</v>
      </c>
      <c r="H63" s="38" t="s">
        <v>403</v>
      </c>
      <c r="I63" s="38" t="s">
        <v>403</v>
      </c>
      <c r="J63" s="38">
        <v>5404924</v>
      </c>
      <c r="K63" s="38" t="s">
        <v>122</v>
      </c>
      <c r="L63" s="72">
        <v>0.30455001998465342</v>
      </c>
      <c r="M63" s="81">
        <v>254</v>
      </c>
      <c r="N63" s="90">
        <v>834.01734799688836</v>
      </c>
      <c r="O63" s="105">
        <v>93</v>
      </c>
      <c r="P63" s="63">
        <v>2.73</v>
      </c>
      <c r="Q63" s="26">
        <v>22.58064516129032</v>
      </c>
      <c r="R63" s="26">
        <v>40.700000000000003</v>
      </c>
      <c r="S63" s="26">
        <v>26.377952755905511</v>
      </c>
      <c r="T63" s="26">
        <v>20.866141732283463</v>
      </c>
      <c r="U63" s="26">
        <v>11.518324607329843</v>
      </c>
      <c r="V63" s="33">
        <v>-30.689655172413801</v>
      </c>
      <c r="W63" s="43">
        <v>66000</v>
      </c>
      <c r="X63" s="26">
        <v>4.8</v>
      </c>
    </row>
    <row r="64" spans="1:24" x14ac:dyDescent="0.25">
      <c r="A64" s="39" t="s">
        <v>23</v>
      </c>
      <c r="B64" s="39" t="s">
        <v>1333</v>
      </c>
      <c r="C64" s="39"/>
      <c r="D64" s="14">
        <v>8</v>
      </c>
      <c r="E64" s="39"/>
      <c r="F64" s="39"/>
      <c r="G64" s="39"/>
      <c r="H64" s="39"/>
      <c r="I64" s="39"/>
      <c r="J64" s="39">
        <v>54023</v>
      </c>
      <c r="K64" s="39" t="s">
        <v>22</v>
      </c>
      <c r="L64" s="73">
        <v>480.00174165604278</v>
      </c>
      <c r="M64" s="82">
        <v>11063</v>
      </c>
      <c r="N64" s="91">
        <v>23.047833038754824</v>
      </c>
      <c r="O64" s="101">
        <v>4147</v>
      </c>
      <c r="P64" s="64">
        <v>2.64</v>
      </c>
      <c r="Q64" s="23">
        <v>12.852664576802509</v>
      </c>
      <c r="R64" s="23">
        <v>18.2</v>
      </c>
      <c r="S64" s="23">
        <v>39.871644219470312</v>
      </c>
      <c r="T64" s="23">
        <v>14.907002188183807</v>
      </c>
      <c r="U64" s="23">
        <v>15.957577999753362</v>
      </c>
      <c r="V64" s="41">
        <v>-8.0505989779676597</v>
      </c>
      <c r="W64" s="44">
        <v>137400</v>
      </c>
      <c r="X64" s="23">
        <v>17.142857142857142</v>
      </c>
    </row>
    <row r="65" spans="1:24" x14ac:dyDescent="0.25">
      <c r="A65" s="37" t="s">
        <v>1162</v>
      </c>
      <c r="B65" s="37" t="s">
        <v>1331</v>
      </c>
      <c r="C65" s="37" t="s">
        <v>601</v>
      </c>
      <c r="D65" s="12">
        <v>4</v>
      </c>
      <c r="E65" s="37" t="s">
        <v>350</v>
      </c>
      <c r="F65" s="37" t="s">
        <v>340</v>
      </c>
      <c r="G65" s="37" t="s">
        <v>1163</v>
      </c>
      <c r="H65" s="37" t="s">
        <v>1164</v>
      </c>
      <c r="I65" s="37" t="s">
        <v>1164</v>
      </c>
      <c r="J65" s="37" t="s">
        <v>1302</v>
      </c>
      <c r="K65" s="37" t="s">
        <v>1302</v>
      </c>
      <c r="L65" s="71">
        <v>1012.870577843085</v>
      </c>
      <c r="M65" s="80">
        <v>21972</v>
      </c>
      <c r="N65" s="89">
        <v>21.692801114619726</v>
      </c>
      <c r="O65" s="104">
        <v>9525</v>
      </c>
      <c r="P65" s="62">
        <v>2.2637270341207349</v>
      </c>
      <c r="Q65" s="32">
        <v>14.283924670519346</v>
      </c>
      <c r="R65" s="32">
        <v>23.258124182424229</v>
      </c>
      <c r="S65" s="32">
        <v>37.751620788387378</v>
      </c>
      <c r="T65" s="32">
        <v>19.826609367427832</v>
      </c>
      <c r="U65" s="32">
        <v>13.108541986448063</v>
      </c>
      <c r="V65" s="32">
        <v>-6.5321116412616602</v>
      </c>
      <c r="W65" s="42">
        <v>128900</v>
      </c>
      <c r="X65" s="32">
        <v>18.668473657462307</v>
      </c>
    </row>
    <row r="66" spans="1:24" x14ac:dyDescent="0.25">
      <c r="A66" s="40" t="s">
        <v>348</v>
      </c>
      <c r="B66" s="40" t="s">
        <v>1341</v>
      </c>
      <c r="C66" s="40" t="s">
        <v>601</v>
      </c>
      <c r="D66" s="15">
        <v>4</v>
      </c>
      <c r="E66" s="40" t="s">
        <v>350</v>
      </c>
      <c r="F66" s="40" t="s">
        <v>340</v>
      </c>
      <c r="G66" s="40" t="s">
        <v>351</v>
      </c>
      <c r="H66" s="40" t="s">
        <v>352</v>
      </c>
      <c r="I66" s="40" t="s">
        <v>1311</v>
      </c>
      <c r="J66" s="40">
        <v>5400772</v>
      </c>
      <c r="K66" s="40" t="s">
        <v>112</v>
      </c>
      <c r="L66" s="76">
        <v>0.65208017480021607</v>
      </c>
      <c r="M66" s="85">
        <v>728</v>
      </c>
      <c r="N66" s="94">
        <v>1116.4271329411974</v>
      </c>
      <c r="O66" s="34">
        <v>330</v>
      </c>
      <c r="P66" s="67">
        <v>2.2060606060606061</v>
      </c>
      <c r="Q66" s="35">
        <v>37.759336099585063</v>
      </c>
      <c r="R66" s="35">
        <v>33.6</v>
      </c>
      <c r="S66" s="35">
        <v>37.652582159624416</v>
      </c>
      <c r="T66" s="35">
        <v>35.02347417840376</v>
      </c>
      <c r="U66" s="35">
        <v>18.103448275862068</v>
      </c>
      <c r="V66" s="35">
        <v>-17.654320987654319</v>
      </c>
      <c r="W66" s="45">
        <v>103800</v>
      </c>
      <c r="X66" s="35">
        <v>4.3689320388349504</v>
      </c>
    </row>
    <row r="67" spans="1:24" x14ac:dyDescent="0.25">
      <c r="A67" s="38" t="s">
        <v>600</v>
      </c>
      <c r="B67" s="38" t="s">
        <v>1332</v>
      </c>
      <c r="C67" s="38" t="s">
        <v>601</v>
      </c>
      <c r="D67" s="13">
        <v>4</v>
      </c>
      <c r="E67" s="38" t="s">
        <v>350</v>
      </c>
      <c r="F67" s="38" t="s">
        <v>340</v>
      </c>
      <c r="G67" s="38" t="s">
        <v>602</v>
      </c>
      <c r="H67" s="38" t="s">
        <v>603</v>
      </c>
      <c r="I67" s="38" t="s">
        <v>603</v>
      </c>
      <c r="J67" s="38">
        <v>5426692</v>
      </c>
      <c r="K67" s="38" t="s">
        <v>173</v>
      </c>
      <c r="L67" s="72">
        <v>0.52707964902439042</v>
      </c>
      <c r="M67" s="81">
        <v>124</v>
      </c>
      <c r="N67" s="90">
        <v>235.2585614518043</v>
      </c>
      <c r="O67" s="105">
        <v>57</v>
      </c>
      <c r="P67" s="63">
        <v>2.1800000000000002</v>
      </c>
      <c r="Q67" s="26">
        <v>0.3785777951774198</v>
      </c>
      <c r="R67" s="26">
        <v>35.4</v>
      </c>
      <c r="S67" s="26">
        <v>33.87096774193548</v>
      </c>
      <c r="T67" s="26">
        <v>34.677419354838712</v>
      </c>
      <c r="U67" s="26">
        <v>9.8039215686274517</v>
      </c>
      <c r="V67" s="33">
        <v>-19.4312796208531</v>
      </c>
      <c r="W67" s="43">
        <v>87500</v>
      </c>
      <c r="X67" s="26">
        <v>6.1946902654867255</v>
      </c>
    </row>
    <row r="68" spans="1:24" x14ac:dyDescent="0.25">
      <c r="A68" s="48" t="s">
        <v>756</v>
      </c>
      <c r="B68" s="48" t="s">
        <v>1332</v>
      </c>
      <c r="C68" s="48" t="s">
        <v>601</v>
      </c>
      <c r="D68" s="49">
        <v>4</v>
      </c>
      <c r="E68" s="48" t="s">
        <v>350</v>
      </c>
      <c r="F68" s="48" t="s">
        <v>340</v>
      </c>
      <c r="G68" s="48" t="s">
        <v>757</v>
      </c>
      <c r="H68" s="48" t="s">
        <v>758</v>
      </c>
      <c r="I68" s="48" t="s">
        <v>758</v>
      </c>
      <c r="J68" s="48">
        <v>5446636</v>
      </c>
      <c r="K68" s="48" t="s">
        <v>217</v>
      </c>
      <c r="L68" s="75">
        <v>3.8065896998189359</v>
      </c>
      <c r="M68" s="84">
        <v>3923</v>
      </c>
      <c r="N68" s="93">
        <v>1030.5812575982648</v>
      </c>
      <c r="O68" s="107">
        <v>1971</v>
      </c>
      <c r="P68" s="66">
        <v>1.97</v>
      </c>
      <c r="Q68" s="50">
        <v>23.693556570268896</v>
      </c>
      <c r="R68" s="50">
        <v>26.2</v>
      </c>
      <c r="S68" s="50">
        <v>51.746112668875867</v>
      </c>
      <c r="T68" s="50">
        <v>19.219984705582462</v>
      </c>
      <c r="U68" s="50">
        <v>11.29307403616513</v>
      </c>
      <c r="V68" s="50">
        <v>2.4020887728459499</v>
      </c>
      <c r="W68" s="51">
        <v>256100</v>
      </c>
      <c r="X68" s="50">
        <v>0</v>
      </c>
    </row>
    <row r="69" spans="1:24" x14ac:dyDescent="0.25">
      <c r="A69" s="48" t="s">
        <v>937</v>
      </c>
      <c r="B69" s="48" t="s">
        <v>1332</v>
      </c>
      <c r="C69" s="48" t="s">
        <v>601</v>
      </c>
      <c r="D69" s="49">
        <v>4</v>
      </c>
      <c r="E69" s="48" t="s">
        <v>350</v>
      </c>
      <c r="F69" s="48" t="s">
        <v>340</v>
      </c>
      <c r="G69" s="48" t="s">
        <v>938</v>
      </c>
      <c r="H69" s="48" t="s">
        <v>939</v>
      </c>
      <c r="I69" s="48" t="s">
        <v>939</v>
      </c>
      <c r="J69" s="48">
        <v>5466412</v>
      </c>
      <c r="K69" s="48" t="s">
        <v>274</v>
      </c>
      <c r="L69" s="75">
        <v>0.34529447937626484</v>
      </c>
      <c r="M69" s="84">
        <v>139</v>
      </c>
      <c r="N69" s="93">
        <v>402.55494455366812</v>
      </c>
      <c r="O69" s="107">
        <v>59</v>
      </c>
      <c r="P69" s="66">
        <v>2.36</v>
      </c>
      <c r="Q69" s="50">
        <v>38.983050847457626</v>
      </c>
      <c r="R69" s="50">
        <v>50</v>
      </c>
      <c r="S69" s="50">
        <v>33.812949640287769</v>
      </c>
      <c r="T69" s="50">
        <v>30.935251798561154</v>
      </c>
      <c r="U69" s="50">
        <v>23.387096774193548</v>
      </c>
      <c r="V69" s="50">
        <v>-23.448275862069</v>
      </c>
      <c r="W69" s="51">
        <v>57500</v>
      </c>
      <c r="X69" s="50">
        <v>5.0632911392405067</v>
      </c>
    </row>
    <row r="70" spans="1:24" x14ac:dyDescent="0.25">
      <c r="A70" s="38" t="s">
        <v>940</v>
      </c>
      <c r="B70" s="38" t="s">
        <v>1332</v>
      </c>
      <c r="C70" s="38" t="s">
        <v>601</v>
      </c>
      <c r="D70" s="13">
        <v>4</v>
      </c>
      <c r="E70" s="38" t="s">
        <v>350</v>
      </c>
      <c r="F70" s="38" t="s">
        <v>340</v>
      </c>
      <c r="G70" s="38" t="s">
        <v>941</v>
      </c>
      <c r="H70" s="38" t="s">
        <v>942</v>
      </c>
      <c r="I70" s="38" t="s">
        <v>942</v>
      </c>
      <c r="J70" s="38">
        <v>5466652</v>
      </c>
      <c r="K70" s="38" t="s">
        <v>275</v>
      </c>
      <c r="L70" s="72">
        <v>1.1154165403172291</v>
      </c>
      <c r="M70" s="81">
        <v>1236</v>
      </c>
      <c r="N70" s="90">
        <v>1108.1062144268333</v>
      </c>
      <c r="O70" s="105">
        <v>585</v>
      </c>
      <c r="P70" s="63">
        <v>2.0299999999999998</v>
      </c>
      <c r="Q70" s="26">
        <v>27.692307692307693</v>
      </c>
      <c r="R70" s="26">
        <v>22.1</v>
      </c>
      <c r="S70" s="26">
        <v>36.003236245954696</v>
      </c>
      <c r="T70" s="26">
        <v>31.871838111298484</v>
      </c>
      <c r="U70" s="26">
        <v>15.447154471544716</v>
      </c>
      <c r="V70" s="33">
        <v>-20.930232558139501</v>
      </c>
      <c r="W70" s="43">
        <v>59100</v>
      </c>
      <c r="X70" s="26">
        <v>9.3055555555555554</v>
      </c>
    </row>
    <row r="71" spans="1:24" x14ac:dyDescent="0.25">
      <c r="A71" s="38" t="s">
        <v>976</v>
      </c>
      <c r="B71" s="38" t="s">
        <v>1332</v>
      </c>
      <c r="C71" s="38" t="s">
        <v>601</v>
      </c>
      <c r="D71" s="13">
        <v>4</v>
      </c>
      <c r="E71" s="38" t="s">
        <v>350</v>
      </c>
      <c r="F71" s="38" t="s">
        <v>340</v>
      </c>
      <c r="G71" s="38" t="s">
        <v>977</v>
      </c>
      <c r="H71" s="38" t="s">
        <v>978</v>
      </c>
      <c r="I71" s="38" t="s">
        <v>978</v>
      </c>
      <c r="J71" s="38">
        <v>5470156</v>
      </c>
      <c r="K71" s="38" t="s">
        <v>285</v>
      </c>
      <c r="L71" s="72">
        <v>1.7267242854880276</v>
      </c>
      <c r="M71" s="81">
        <v>1435</v>
      </c>
      <c r="N71" s="90">
        <v>831.05334885263574</v>
      </c>
      <c r="O71" s="105">
        <v>608</v>
      </c>
      <c r="P71" s="63">
        <v>2.36</v>
      </c>
      <c r="Q71" s="26">
        <v>23.848684210526315</v>
      </c>
      <c r="R71" s="26">
        <v>16.899999999999999</v>
      </c>
      <c r="S71" s="26">
        <v>32.752613240418114</v>
      </c>
      <c r="T71" s="26">
        <v>13.797909407665504</v>
      </c>
      <c r="U71" s="26">
        <v>11.286919831223628</v>
      </c>
      <c r="V71" s="33">
        <v>-10.9348441926346</v>
      </c>
      <c r="W71" s="43">
        <v>104200</v>
      </c>
      <c r="X71" s="26">
        <v>0.44247787610619471</v>
      </c>
    </row>
    <row r="72" spans="1:24" x14ac:dyDescent="0.25">
      <c r="A72" s="38" t="s">
        <v>982</v>
      </c>
      <c r="B72" s="38" t="s">
        <v>1332</v>
      </c>
      <c r="C72" s="38" t="s">
        <v>601</v>
      </c>
      <c r="D72" s="13">
        <v>4</v>
      </c>
      <c r="E72" s="38" t="s">
        <v>350</v>
      </c>
      <c r="F72" s="38" t="s">
        <v>340</v>
      </c>
      <c r="G72" s="38" t="s">
        <v>983</v>
      </c>
      <c r="H72" s="38" t="s">
        <v>984</v>
      </c>
      <c r="I72" s="38" t="s">
        <v>984</v>
      </c>
      <c r="J72" s="38">
        <v>5470828</v>
      </c>
      <c r="K72" s="38" t="s">
        <v>287</v>
      </c>
      <c r="L72" s="72">
        <v>0.7821781402963206</v>
      </c>
      <c r="M72" s="81">
        <v>1091</v>
      </c>
      <c r="N72" s="90">
        <v>1394.8229230577645</v>
      </c>
      <c r="O72" s="105">
        <v>410</v>
      </c>
      <c r="P72" s="63">
        <v>2.66</v>
      </c>
      <c r="Q72" s="26">
        <v>24.878048780487806</v>
      </c>
      <c r="R72" s="26">
        <v>11.9</v>
      </c>
      <c r="S72" s="26">
        <v>36.663611365719525</v>
      </c>
      <c r="T72" s="26">
        <v>28.597616865261227</v>
      </c>
      <c r="U72" s="26">
        <v>18.0306905370844</v>
      </c>
      <c r="V72" s="33">
        <v>-6.9002123142250502</v>
      </c>
      <c r="W72" s="43">
        <v>81700</v>
      </c>
      <c r="X72" s="26">
        <v>20.901639344262296</v>
      </c>
    </row>
    <row r="73" spans="1:24" x14ac:dyDescent="0.25">
      <c r="A73" s="38" t="s">
        <v>1108</v>
      </c>
      <c r="B73" s="38" t="s">
        <v>1332</v>
      </c>
      <c r="C73" s="38" t="s">
        <v>601</v>
      </c>
      <c r="D73" s="13">
        <v>4</v>
      </c>
      <c r="E73" s="38" t="s">
        <v>350</v>
      </c>
      <c r="F73" s="38" t="s">
        <v>340</v>
      </c>
      <c r="G73" s="38" t="s">
        <v>1109</v>
      </c>
      <c r="H73" s="38" t="s">
        <v>1110</v>
      </c>
      <c r="I73" s="38" t="s">
        <v>1110</v>
      </c>
      <c r="J73" s="38">
        <v>5486812</v>
      </c>
      <c r="K73" s="38" t="s">
        <v>328</v>
      </c>
      <c r="L73" s="72">
        <v>1.8961093395570863</v>
      </c>
      <c r="M73" s="81">
        <v>2659</v>
      </c>
      <c r="N73" s="90">
        <v>1402.3452891282725</v>
      </c>
      <c r="O73" s="105">
        <v>1177</v>
      </c>
      <c r="P73" s="63">
        <v>2.21</v>
      </c>
      <c r="Q73" s="26">
        <v>21.920135938827528</v>
      </c>
      <c r="R73" s="26">
        <v>13</v>
      </c>
      <c r="S73" s="26">
        <v>37.45769086122602</v>
      </c>
      <c r="T73" s="26">
        <v>20.491174213353798</v>
      </c>
      <c r="U73" s="26">
        <v>8.3199141170155659</v>
      </c>
      <c r="V73" s="33">
        <v>-9.1243862520458308</v>
      </c>
      <c r="W73" s="43">
        <v>121000</v>
      </c>
      <c r="X73" s="26">
        <v>0</v>
      </c>
    </row>
    <row r="74" spans="1:24" x14ac:dyDescent="0.25">
      <c r="A74" s="39" t="s">
        <v>25</v>
      </c>
      <c r="B74" s="39" t="s">
        <v>1333</v>
      </c>
      <c r="C74" s="39"/>
      <c r="D74" s="14">
        <v>4</v>
      </c>
      <c r="E74" s="39"/>
      <c r="F74" s="39"/>
      <c r="G74" s="39"/>
      <c r="H74" s="39"/>
      <c r="I74" s="39"/>
      <c r="J74" s="39">
        <v>54025</v>
      </c>
      <c r="K74" s="39" t="s">
        <v>24</v>
      </c>
      <c r="L74" s="73">
        <v>1023.7220501517635</v>
      </c>
      <c r="M74" s="82">
        <v>33307</v>
      </c>
      <c r="N74" s="91">
        <v>32.535198392046304</v>
      </c>
      <c r="O74" s="101">
        <v>14722</v>
      </c>
      <c r="P74" s="64">
        <v>2.23</v>
      </c>
      <c r="Q74" s="23">
        <v>17.973101480777068</v>
      </c>
      <c r="R74" s="23">
        <v>22.5</v>
      </c>
      <c r="S74" s="23">
        <v>39.027831987269948</v>
      </c>
      <c r="T74" s="23">
        <v>20.710780578499801</v>
      </c>
      <c r="U74" s="23">
        <v>12.860048820179006</v>
      </c>
      <c r="V74" s="41">
        <v>-7.0546786922209703</v>
      </c>
      <c r="W74" s="44">
        <v>128900</v>
      </c>
      <c r="X74" s="23">
        <v>13.370024460751612</v>
      </c>
    </row>
    <row r="75" spans="1:24" x14ac:dyDescent="0.25">
      <c r="A75" s="37" t="s">
        <v>1273</v>
      </c>
      <c r="B75" s="37" t="s">
        <v>1331</v>
      </c>
      <c r="C75" s="37" t="s">
        <v>498</v>
      </c>
      <c r="D75" s="12">
        <v>8</v>
      </c>
      <c r="E75" s="37" t="s">
        <v>499</v>
      </c>
      <c r="F75" s="37" t="s">
        <v>340</v>
      </c>
      <c r="G75" s="37" t="s">
        <v>1274</v>
      </c>
      <c r="H75" s="37" t="s">
        <v>1275</v>
      </c>
      <c r="I75" s="37" t="s">
        <v>1275</v>
      </c>
      <c r="J75" s="37" t="s">
        <v>1302</v>
      </c>
      <c r="K75" s="37" t="s">
        <v>1302</v>
      </c>
      <c r="L75" s="71">
        <v>643.10431715894629</v>
      </c>
      <c r="M75" s="80">
        <v>20657</v>
      </c>
      <c r="N75" s="89">
        <v>32.120760891882682</v>
      </c>
      <c r="O75" s="104">
        <v>7105</v>
      </c>
      <c r="P75" s="62">
        <v>2.8574243490499649</v>
      </c>
      <c r="Q75" s="32">
        <v>14.046446164672766</v>
      </c>
      <c r="R75" s="32">
        <v>25.660377358490567</v>
      </c>
      <c r="S75" s="32">
        <v>38.059737619208981</v>
      </c>
      <c r="T75" s="32">
        <v>26.8307057610137</v>
      </c>
      <c r="U75" s="32">
        <v>12.759396080950852</v>
      </c>
      <c r="V75" s="32">
        <v>-3.7314461651578501</v>
      </c>
      <c r="W75" s="42">
        <v>157600</v>
      </c>
      <c r="X75" s="32">
        <v>18.339852238157324</v>
      </c>
    </row>
    <row r="76" spans="1:24" x14ac:dyDescent="0.25">
      <c r="A76" s="38" t="s">
        <v>497</v>
      </c>
      <c r="B76" s="38" t="s">
        <v>1332</v>
      </c>
      <c r="C76" s="38" t="s">
        <v>498</v>
      </c>
      <c r="D76" s="13">
        <v>8</v>
      </c>
      <c r="E76" s="38" t="s">
        <v>499</v>
      </c>
      <c r="F76" s="38" t="s">
        <v>340</v>
      </c>
      <c r="G76" s="38" t="s">
        <v>500</v>
      </c>
      <c r="H76" s="38" t="s">
        <v>501</v>
      </c>
      <c r="I76" s="38" t="s">
        <v>501</v>
      </c>
      <c r="J76" s="38">
        <v>5413108</v>
      </c>
      <c r="K76" s="38" t="s">
        <v>146</v>
      </c>
      <c r="L76" s="72">
        <v>0.69716080127657487</v>
      </c>
      <c r="M76" s="81">
        <v>522</v>
      </c>
      <c r="N76" s="90">
        <v>748.75121929426177</v>
      </c>
      <c r="O76" s="105">
        <v>145</v>
      </c>
      <c r="P76" s="63">
        <v>3.6</v>
      </c>
      <c r="Q76" s="26">
        <v>15.862068965517242</v>
      </c>
      <c r="R76" s="26">
        <v>12.3</v>
      </c>
      <c r="S76" s="26">
        <v>43.678160919540232</v>
      </c>
      <c r="T76" s="26">
        <v>14.942528735632186</v>
      </c>
      <c r="U76" s="26">
        <v>9.2664092664092657</v>
      </c>
      <c r="V76" s="33">
        <v>18.309859154929601</v>
      </c>
      <c r="W76" s="43">
        <v>179400</v>
      </c>
      <c r="X76" s="26">
        <v>20.958083832335326</v>
      </c>
    </row>
    <row r="77" spans="1:24" x14ac:dyDescent="0.25">
      <c r="A77" s="38" t="s">
        <v>973</v>
      </c>
      <c r="B77" s="38" t="s">
        <v>1332</v>
      </c>
      <c r="C77" s="38" t="s">
        <v>498</v>
      </c>
      <c r="D77" s="13">
        <v>8</v>
      </c>
      <c r="E77" s="38" t="s">
        <v>499</v>
      </c>
      <c r="F77" s="38" t="s">
        <v>340</v>
      </c>
      <c r="G77" s="38" t="s">
        <v>974</v>
      </c>
      <c r="H77" s="38" t="s">
        <v>975</v>
      </c>
      <c r="I77" s="38" t="s">
        <v>975</v>
      </c>
      <c r="J77" s="38">
        <v>5470084</v>
      </c>
      <c r="K77" s="38" t="s">
        <v>284</v>
      </c>
      <c r="L77" s="72">
        <v>0.96080804981222823</v>
      </c>
      <c r="M77" s="81">
        <v>2035</v>
      </c>
      <c r="N77" s="90">
        <v>2118.008899277751</v>
      </c>
      <c r="O77" s="105">
        <v>662</v>
      </c>
      <c r="P77" s="63">
        <v>2.78</v>
      </c>
      <c r="Q77" s="26">
        <v>25.830815709969791</v>
      </c>
      <c r="R77" s="26">
        <v>32</v>
      </c>
      <c r="S77" s="26">
        <v>46.732186732186733</v>
      </c>
      <c r="T77" s="26">
        <v>26.822633297062026</v>
      </c>
      <c r="U77" s="26">
        <v>15.235690235690235</v>
      </c>
      <c r="V77" s="33">
        <v>-6.7099567099567103</v>
      </c>
      <c r="W77" s="43">
        <v>135600</v>
      </c>
      <c r="X77" s="26">
        <v>3.0270270270270272</v>
      </c>
    </row>
    <row r="78" spans="1:24" x14ac:dyDescent="0.25">
      <c r="A78" s="39" t="s">
        <v>27</v>
      </c>
      <c r="B78" s="39" t="s">
        <v>1333</v>
      </c>
      <c r="C78" s="39"/>
      <c r="D78" s="14">
        <v>8</v>
      </c>
      <c r="E78" s="39"/>
      <c r="F78" s="39"/>
      <c r="G78" s="39"/>
      <c r="H78" s="39"/>
      <c r="I78" s="39"/>
      <c r="J78" s="39">
        <v>54027</v>
      </c>
      <c r="K78" s="39" t="s">
        <v>26</v>
      </c>
      <c r="L78" s="73">
        <v>644.76228601003515</v>
      </c>
      <c r="M78" s="82">
        <v>23214</v>
      </c>
      <c r="N78" s="91">
        <v>36.003966893992143</v>
      </c>
      <c r="O78" s="101">
        <v>7912</v>
      </c>
      <c r="P78" s="64">
        <v>2.86</v>
      </c>
      <c r="Q78" s="23">
        <v>15.06572295247725</v>
      </c>
      <c r="R78" s="23">
        <v>25.7</v>
      </c>
      <c r="S78" s="23">
        <v>38.946325493236841</v>
      </c>
      <c r="T78" s="23">
        <v>26.556929712600681</v>
      </c>
      <c r="U78" s="23">
        <v>12.879144133552787</v>
      </c>
      <c r="V78" s="41">
        <v>-3.6346185945584999</v>
      </c>
      <c r="W78" s="44">
        <v>157600</v>
      </c>
      <c r="X78" s="23">
        <v>17.250138921965547</v>
      </c>
    </row>
    <row r="79" spans="1:24" x14ac:dyDescent="0.25">
      <c r="A79" s="37" t="s">
        <v>1165</v>
      </c>
      <c r="B79" s="37" t="s">
        <v>1331</v>
      </c>
      <c r="C79" s="37" t="s">
        <v>530</v>
      </c>
      <c r="D79" s="12">
        <v>11</v>
      </c>
      <c r="E79" s="37" t="s">
        <v>531</v>
      </c>
      <c r="F79" s="37" t="s">
        <v>340</v>
      </c>
      <c r="G79" s="37" t="s">
        <v>1166</v>
      </c>
      <c r="H79" s="37" t="s">
        <v>1167</v>
      </c>
      <c r="I79" s="37" t="s">
        <v>1167</v>
      </c>
      <c r="J79" s="37" t="s">
        <v>1302</v>
      </c>
      <c r="K79" s="37" t="s">
        <v>1302</v>
      </c>
      <c r="L79" s="71">
        <v>73.101951165605442</v>
      </c>
      <c r="M79" s="80">
        <v>13528</v>
      </c>
      <c r="N79" s="89">
        <v>185.0566200258269</v>
      </c>
      <c r="O79" s="104">
        <v>5654</v>
      </c>
      <c r="P79" s="62">
        <v>2.3721259285461622</v>
      </c>
      <c r="Q79" s="32">
        <v>17.508054864157955</v>
      </c>
      <c r="R79" s="32">
        <v>21.098381412291005</v>
      </c>
      <c r="S79" s="32">
        <v>37.124062618246398</v>
      </c>
      <c r="T79" s="32">
        <v>18.346295406022495</v>
      </c>
      <c r="U79" s="32">
        <v>13.484726062507345</v>
      </c>
      <c r="V79" s="32">
        <v>-5.2068126520681304</v>
      </c>
      <c r="W79" s="42">
        <v>97800</v>
      </c>
      <c r="X79" s="32">
        <v>15.391733497840839</v>
      </c>
    </row>
    <row r="80" spans="1:24" x14ac:dyDescent="0.25">
      <c r="A80" s="38" t="s">
        <v>529</v>
      </c>
      <c r="B80" s="38" t="s">
        <v>1332</v>
      </c>
      <c r="C80" s="38" t="s">
        <v>530</v>
      </c>
      <c r="D80" s="13">
        <v>11</v>
      </c>
      <c r="E80" s="38" t="s">
        <v>531</v>
      </c>
      <c r="F80" s="38" t="s">
        <v>340</v>
      </c>
      <c r="G80" s="38" t="s">
        <v>532</v>
      </c>
      <c r="H80" s="38" t="s">
        <v>533</v>
      </c>
      <c r="I80" s="38" t="s">
        <v>533</v>
      </c>
      <c r="J80" s="38">
        <v>5415076</v>
      </c>
      <c r="K80" s="38" t="s">
        <v>154</v>
      </c>
      <c r="L80" s="72">
        <v>0.99830776386882492</v>
      </c>
      <c r="M80" s="81">
        <v>2357</v>
      </c>
      <c r="N80" s="90">
        <v>2360.9953616565322</v>
      </c>
      <c r="O80" s="105">
        <v>1228</v>
      </c>
      <c r="P80" s="63">
        <v>1.92</v>
      </c>
      <c r="Q80" s="26">
        <v>4.1530944625407162</v>
      </c>
      <c r="R80" s="26">
        <v>7.7</v>
      </c>
      <c r="S80" s="26">
        <v>46.28765379719983</v>
      </c>
      <c r="T80" s="26">
        <v>14.63725074246924</v>
      </c>
      <c r="U80" s="26">
        <v>8.9016137428422688</v>
      </c>
      <c r="V80" s="33">
        <v>-14.5841392649903</v>
      </c>
      <c r="W80" s="43">
        <v>96700</v>
      </c>
      <c r="X80" s="26">
        <v>0</v>
      </c>
    </row>
    <row r="81" spans="1:24" x14ac:dyDescent="0.25">
      <c r="A81" s="38" t="s">
        <v>848</v>
      </c>
      <c r="B81" s="38" t="s">
        <v>1332</v>
      </c>
      <c r="C81" s="38" t="s">
        <v>530</v>
      </c>
      <c r="D81" s="13">
        <v>11</v>
      </c>
      <c r="E81" s="38" t="s">
        <v>531</v>
      </c>
      <c r="F81" s="38" t="s">
        <v>340</v>
      </c>
      <c r="G81" s="38" t="s">
        <v>849</v>
      </c>
      <c r="H81" s="38" t="s">
        <v>850</v>
      </c>
      <c r="I81" s="38" t="s">
        <v>850</v>
      </c>
      <c r="J81" s="38">
        <v>5458372</v>
      </c>
      <c r="K81" s="38" t="s">
        <v>246</v>
      </c>
      <c r="L81" s="72">
        <v>1.8573361329802296</v>
      </c>
      <c r="M81" s="81">
        <v>1115</v>
      </c>
      <c r="N81" s="90">
        <v>600.32213889626007</v>
      </c>
      <c r="O81" s="105">
        <v>518</v>
      </c>
      <c r="P81" s="63">
        <v>2.15</v>
      </c>
      <c r="Q81" s="26">
        <v>23.552123552123554</v>
      </c>
      <c r="R81" s="26">
        <v>34.4</v>
      </c>
      <c r="S81" s="26">
        <v>42.690582959641254</v>
      </c>
      <c r="T81" s="26">
        <v>21.704035874439462</v>
      </c>
      <c r="U81" s="26">
        <v>19.106699751861044</v>
      </c>
      <c r="V81" s="33">
        <v>-7.5249320036264704</v>
      </c>
      <c r="W81" s="43">
        <v>80000</v>
      </c>
      <c r="X81" s="26">
        <v>3.7735849056603774</v>
      </c>
    </row>
    <row r="82" spans="1:24" x14ac:dyDescent="0.25">
      <c r="A82" s="40" t="s">
        <v>1069</v>
      </c>
      <c r="B82" s="40" t="s">
        <v>1341</v>
      </c>
      <c r="C82" s="40" t="s">
        <v>530</v>
      </c>
      <c r="D82" s="15">
        <v>11</v>
      </c>
      <c r="E82" s="40" t="s">
        <v>531</v>
      </c>
      <c r="F82" s="40" t="s">
        <v>340</v>
      </c>
      <c r="G82" s="40" t="s">
        <v>1071</v>
      </c>
      <c r="H82" s="40" t="s">
        <v>1072</v>
      </c>
      <c r="I82" s="40" t="s">
        <v>1312</v>
      </c>
      <c r="J82" s="40">
        <v>5485156</v>
      </c>
      <c r="K82" s="40" t="s">
        <v>316</v>
      </c>
      <c r="L82" s="76">
        <v>12.147294450029518</v>
      </c>
      <c r="M82" s="85">
        <v>12223</v>
      </c>
      <c r="N82" s="34">
        <v>1006.2322972643769</v>
      </c>
      <c r="O82" s="34">
        <v>5440</v>
      </c>
      <c r="P82" s="67">
        <v>2.2255514705882353</v>
      </c>
      <c r="Q82" s="35">
        <v>13.586765223512847</v>
      </c>
      <c r="R82" s="35">
        <v>20</v>
      </c>
      <c r="S82" s="35">
        <v>39.59791122715405</v>
      </c>
      <c r="T82" s="35">
        <v>17.888113367174281</v>
      </c>
      <c r="U82" s="35">
        <v>5.7559532196702827</v>
      </c>
      <c r="V82" s="35">
        <v>-2.9516781718638416</v>
      </c>
      <c r="W82" s="45">
        <v>96700</v>
      </c>
      <c r="X82" s="35">
        <v>2.793199167244969</v>
      </c>
    </row>
    <row r="83" spans="1:24" x14ac:dyDescent="0.25">
      <c r="A83" s="39" t="s">
        <v>29</v>
      </c>
      <c r="B83" s="39" t="s">
        <v>1333</v>
      </c>
      <c r="C83" s="39"/>
      <c r="D83" s="14">
        <v>11</v>
      </c>
      <c r="E83" s="39"/>
      <c r="F83" s="39"/>
      <c r="G83" s="39"/>
      <c r="H83" s="39"/>
      <c r="I83" s="39"/>
      <c r="J83" s="39">
        <v>54029</v>
      </c>
      <c r="K83" s="39" t="s">
        <v>28</v>
      </c>
      <c r="L83" s="73">
        <v>88.104889512484007</v>
      </c>
      <c r="M83" s="82">
        <v>29223</v>
      </c>
      <c r="N83" s="91">
        <v>331.68420233770632</v>
      </c>
      <c r="O83" s="101">
        <v>12840</v>
      </c>
      <c r="P83" s="64">
        <v>2.2599999999999998</v>
      </c>
      <c r="Q83" s="23">
        <v>14.813084112149532</v>
      </c>
      <c r="R83" s="23">
        <v>19.899999999999999</v>
      </c>
      <c r="S83" s="23">
        <v>39.109605447763748</v>
      </c>
      <c r="T83" s="23">
        <v>17.982880022090296</v>
      </c>
      <c r="U83" s="23">
        <v>10.052665619513999</v>
      </c>
      <c r="V83" s="41">
        <v>-5.1538662146303302</v>
      </c>
      <c r="W83" s="44">
        <v>97800</v>
      </c>
      <c r="X83" s="23">
        <v>8.2807460384237839</v>
      </c>
    </row>
    <row r="84" spans="1:24" x14ac:dyDescent="0.25">
      <c r="A84" s="37" t="s">
        <v>1168</v>
      </c>
      <c r="B84" s="37" t="s">
        <v>1331</v>
      </c>
      <c r="C84" s="37" t="s">
        <v>827</v>
      </c>
      <c r="D84" s="12">
        <v>8</v>
      </c>
      <c r="E84" s="37" t="s">
        <v>828</v>
      </c>
      <c r="F84" s="37" t="s">
        <v>340</v>
      </c>
      <c r="G84" s="37" t="s">
        <v>1169</v>
      </c>
      <c r="H84" s="37" t="s">
        <v>1170</v>
      </c>
      <c r="I84" s="37" t="s">
        <v>1170</v>
      </c>
      <c r="J84" s="37" t="s">
        <v>1302</v>
      </c>
      <c r="K84" s="37" t="s">
        <v>1302</v>
      </c>
      <c r="L84" s="71">
        <v>581.33069259981585</v>
      </c>
      <c r="M84" s="80">
        <v>10869</v>
      </c>
      <c r="N84" s="89">
        <v>18.696759242819038</v>
      </c>
      <c r="O84" s="104">
        <v>4383</v>
      </c>
      <c r="P84" s="62">
        <v>2.4684006388318505</v>
      </c>
      <c r="Q84" s="32">
        <v>15.742642026009582</v>
      </c>
      <c r="R84" s="32">
        <v>27.008264462809915</v>
      </c>
      <c r="S84" s="32">
        <v>42.064587358542646</v>
      </c>
      <c r="T84" s="32">
        <v>14.456049542471577</v>
      </c>
      <c r="U84" s="32">
        <v>16.059413482290211</v>
      </c>
      <c r="V84" s="32">
        <v>2.6404995539696698</v>
      </c>
      <c r="W84" s="42">
        <v>141500</v>
      </c>
      <c r="X84" s="32">
        <v>15.246025738077215</v>
      </c>
    </row>
    <row r="85" spans="1:24" x14ac:dyDescent="0.25">
      <c r="A85" s="38" t="s">
        <v>826</v>
      </c>
      <c r="B85" s="38" t="s">
        <v>1332</v>
      </c>
      <c r="C85" s="38" t="s">
        <v>827</v>
      </c>
      <c r="D85" s="13">
        <v>8</v>
      </c>
      <c r="E85" s="38" t="s">
        <v>828</v>
      </c>
      <c r="F85" s="38" t="s">
        <v>340</v>
      </c>
      <c r="G85" s="38" t="s">
        <v>829</v>
      </c>
      <c r="H85" s="38" t="s">
        <v>830</v>
      </c>
      <c r="I85" s="38" t="s">
        <v>830</v>
      </c>
      <c r="J85" s="38">
        <v>5455588</v>
      </c>
      <c r="K85" s="38" t="s">
        <v>240</v>
      </c>
      <c r="L85" s="72">
        <v>2.7859930845312904</v>
      </c>
      <c r="M85" s="81">
        <v>3019</v>
      </c>
      <c r="N85" s="90">
        <v>1083.6351377763417</v>
      </c>
      <c r="O85" s="105">
        <v>1237</v>
      </c>
      <c r="P85" s="63">
        <v>2.44</v>
      </c>
      <c r="Q85" s="26">
        <v>18.512530315278898</v>
      </c>
      <c r="R85" s="26">
        <v>8.1</v>
      </c>
      <c r="S85" s="26">
        <v>31.699238158330573</v>
      </c>
      <c r="T85" s="26">
        <v>20.470354421994038</v>
      </c>
      <c r="U85" s="26">
        <v>13.966480446927374</v>
      </c>
      <c r="V85" s="33">
        <v>-0.786163522012579</v>
      </c>
      <c r="W85" s="43">
        <v>104200</v>
      </c>
      <c r="X85" s="26">
        <v>21.807318894697538</v>
      </c>
    </row>
    <row r="86" spans="1:24" x14ac:dyDescent="0.25">
      <c r="A86" s="38" t="s">
        <v>1063</v>
      </c>
      <c r="B86" s="38" t="s">
        <v>1332</v>
      </c>
      <c r="C86" s="38" t="s">
        <v>827</v>
      </c>
      <c r="D86" s="13">
        <v>8</v>
      </c>
      <c r="E86" s="38" t="s">
        <v>828</v>
      </c>
      <c r="F86" s="38" t="s">
        <v>340</v>
      </c>
      <c r="G86" s="38" t="s">
        <v>1064</v>
      </c>
      <c r="H86" s="38" t="s">
        <v>1065</v>
      </c>
      <c r="I86" s="38" t="s">
        <v>1065</v>
      </c>
      <c r="J86" s="38">
        <v>5484580</v>
      </c>
      <c r="K86" s="38" t="s">
        <v>314</v>
      </c>
      <c r="L86" s="72">
        <v>0.32999273336183688</v>
      </c>
      <c r="M86" s="81">
        <v>381</v>
      </c>
      <c r="N86" s="90">
        <v>1154.5708783297166</v>
      </c>
      <c r="O86" s="105">
        <v>174</v>
      </c>
      <c r="P86" s="63">
        <v>2.06</v>
      </c>
      <c r="Q86" s="26">
        <v>12.068965517241379</v>
      </c>
      <c r="R86" s="26">
        <v>29.5</v>
      </c>
      <c r="S86" s="26">
        <v>37.270341207349084</v>
      </c>
      <c r="T86" s="26">
        <v>35.958005249343834</v>
      </c>
      <c r="U86" s="26">
        <v>22.222222222222221</v>
      </c>
      <c r="V86" s="33">
        <v>-0.73800738007380096</v>
      </c>
      <c r="W86" s="43">
        <v>166700</v>
      </c>
      <c r="X86" s="26">
        <v>0.50761421319796951</v>
      </c>
    </row>
    <row r="87" spans="1:24" x14ac:dyDescent="0.25">
      <c r="A87" s="39" t="s">
        <v>31</v>
      </c>
      <c r="B87" s="39" t="s">
        <v>1333</v>
      </c>
      <c r="C87" s="39"/>
      <c r="D87" s="14">
        <v>8</v>
      </c>
      <c r="E87" s="39"/>
      <c r="F87" s="39"/>
      <c r="G87" s="39"/>
      <c r="H87" s="39"/>
      <c r="I87" s="39"/>
      <c r="J87" s="39">
        <v>54031</v>
      </c>
      <c r="K87" s="39" t="s">
        <v>30</v>
      </c>
      <c r="L87" s="73">
        <v>584.44667841770888</v>
      </c>
      <c r="M87" s="82">
        <v>14269</v>
      </c>
      <c r="N87" s="91">
        <v>24.414545461411329</v>
      </c>
      <c r="O87" s="101">
        <v>5794</v>
      </c>
      <c r="P87" s="64">
        <v>2.4500000000000002</v>
      </c>
      <c r="Q87" s="23">
        <v>16.223679668622712</v>
      </c>
      <c r="R87" s="23">
        <v>23.5</v>
      </c>
      <c r="S87" s="23">
        <v>39.743499894877004</v>
      </c>
      <c r="T87" s="23">
        <v>16.309163794922288</v>
      </c>
      <c r="U87" s="23">
        <v>15.758847658113135</v>
      </c>
      <c r="V87" s="41">
        <v>1.9536541889483101</v>
      </c>
      <c r="W87" s="44">
        <v>141500</v>
      </c>
      <c r="X87" s="23">
        <v>15.96855423166687</v>
      </c>
    </row>
    <row r="88" spans="1:24" x14ac:dyDescent="0.25">
      <c r="A88" s="37" t="s">
        <v>1171</v>
      </c>
      <c r="B88" s="37" t="s">
        <v>1331</v>
      </c>
      <c r="C88" s="37" t="s">
        <v>360</v>
      </c>
      <c r="D88" s="12">
        <v>6</v>
      </c>
      <c r="E88" s="37" t="s">
        <v>361</v>
      </c>
      <c r="F88" s="37" t="s">
        <v>340</v>
      </c>
      <c r="G88" s="37" t="s">
        <v>1172</v>
      </c>
      <c r="H88" s="37" t="s">
        <v>1173</v>
      </c>
      <c r="I88" s="37" t="s">
        <v>1173</v>
      </c>
      <c r="J88" s="37" t="s">
        <v>1302</v>
      </c>
      <c r="K88" s="37" t="s">
        <v>1302</v>
      </c>
      <c r="L88" s="71">
        <v>388.15250562300741</v>
      </c>
      <c r="M88" s="80">
        <v>30591</v>
      </c>
      <c r="N88" s="89">
        <v>78.811806073233143</v>
      </c>
      <c r="O88" s="104">
        <v>11914</v>
      </c>
      <c r="P88" s="62">
        <v>2.535840188014101</v>
      </c>
      <c r="Q88" s="32">
        <v>12.674164848077893</v>
      </c>
      <c r="R88" s="32">
        <v>24.029644517020472</v>
      </c>
      <c r="S88" s="32">
        <v>39.94965839626034</v>
      </c>
      <c r="T88" s="32">
        <v>17.454954954954953</v>
      </c>
      <c r="U88" s="32">
        <v>12.153655286495429</v>
      </c>
      <c r="V88" s="32">
        <v>-8.9382228162956903</v>
      </c>
      <c r="W88" s="42">
        <v>124800</v>
      </c>
      <c r="X88" s="32">
        <v>14.293910923043821</v>
      </c>
    </row>
    <row r="89" spans="1:24" x14ac:dyDescent="0.25">
      <c r="A89" s="38" t="s">
        <v>359</v>
      </c>
      <c r="B89" s="38" t="s">
        <v>1332</v>
      </c>
      <c r="C89" s="38" t="s">
        <v>360</v>
      </c>
      <c r="D89" s="13">
        <v>6</v>
      </c>
      <c r="E89" s="38" t="s">
        <v>361</v>
      </c>
      <c r="F89" s="38" t="s">
        <v>340</v>
      </c>
      <c r="G89" s="38" t="s">
        <v>362</v>
      </c>
      <c r="H89" s="38" t="s">
        <v>363</v>
      </c>
      <c r="I89" s="38" t="s">
        <v>363</v>
      </c>
      <c r="J89" s="38">
        <v>5401900</v>
      </c>
      <c r="K89" s="38" t="s">
        <v>114</v>
      </c>
      <c r="L89" s="72">
        <v>1.0560446847504454</v>
      </c>
      <c r="M89" s="81">
        <v>565</v>
      </c>
      <c r="N89" s="90">
        <v>535.01523956206029</v>
      </c>
      <c r="O89" s="105">
        <v>315</v>
      </c>
      <c r="P89" s="63">
        <v>1.79</v>
      </c>
      <c r="Q89" s="26">
        <v>43.174603174603178</v>
      </c>
      <c r="R89" s="26">
        <v>46.4</v>
      </c>
      <c r="S89" s="26">
        <v>33.097345132743364</v>
      </c>
      <c r="T89" s="26">
        <v>17.168141592920357</v>
      </c>
      <c r="U89" s="26">
        <v>14.444444444444443</v>
      </c>
      <c r="V89" s="33">
        <v>-33.3766233766234</v>
      </c>
      <c r="W89" s="43">
        <v>67500</v>
      </c>
      <c r="X89" s="26">
        <v>17.134831460674157</v>
      </c>
    </row>
    <row r="90" spans="1:24" x14ac:dyDescent="0.25">
      <c r="A90" s="38" t="s">
        <v>469</v>
      </c>
      <c r="B90" s="38" t="s">
        <v>1332</v>
      </c>
      <c r="C90" s="38" t="s">
        <v>360</v>
      </c>
      <c r="D90" s="13">
        <v>6</v>
      </c>
      <c r="E90" s="38" t="s">
        <v>361</v>
      </c>
      <c r="F90" s="38" t="s">
        <v>340</v>
      </c>
      <c r="G90" s="38" t="s">
        <v>470</v>
      </c>
      <c r="H90" s="38" t="s">
        <v>471</v>
      </c>
      <c r="I90" s="38" t="s">
        <v>471</v>
      </c>
      <c r="J90" s="38">
        <v>5410180</v>
      </c>
      <c r="K90" s="38" t="s">
        <v>138</v>
      </c>
      <c r="L90" s="72">
        <v>10.779450606306675</v>
      </c>
      <c r="M90" s="81">
        <v>9165</v>
      </c>
      <c r="N90" s="90">
        <v>850.22885996044022</v>
      </c>
      <c r="O90" s="105">
        <v>3704</v>
      </c>
      <c r="P90" s="63">
        <v>2.44</v>
      </c>
      <c r="Q90" s="26">
        <v>5.0755939524838016</v>
      </c>
      <c r="R90" s="26">
        <v>12.6</v>
      </c>
      <c r="S90" s="26">
        <v>37.239498090561916</v>
      </c>
      <c r="T90" s="26">
        <v>10.341009743135517</v>
      </c>
      <c r="U90" s="26">
        <v>2.5480427046263343</v>
      </c>
      <c r="V90" s="33">
        <v>14.566204442262899</v>
      </c>
      <c r="W90" s="43">
        <v>227100</v>
      </c>
      <c r="X90" s="26">
        <v>0.78895463510848129</v>
      </c>
    </row>
    <row r="91" spans="1:24" x14ac:dyDescent="0.25">
      <c r="A91" s="38" t="s">
        <v>534</v>
      </c>
      <c r="B91" s="38" t="s">
        <v>1332</v>
      </c>
      <c r="C91" s="38" t="s">
        <v>360</v>
      </c>
      <c r="D91" s="13">
        <v>6</v>
      </c>
      <c r="E91" s="38" t="s">
        <v>361</v>
      </c>
      <c r="F91" s="38" t="s">
        <v>340</v>
      </c>
      <c r="G91" s="38" t="s">
        <v>535</v>
      </c>
      <c r="H91" s="38" t="s">
        <v>536</v>
      </c>
      <c r="I91" s="38" t="s">
        <v>536</v>
      </c>
      <c r="J91" s="38">
        <v>5415628</v>
      </c>
      <c r="K91" s="38" t="s">
        <v>155</v>
      </c>
      <c r="L91" s="72">
        <v>9.7251786293455069</v>
      </c>
      <c r="M91" s="81">
        <v>16085</v>
      </c>
      <c r="N91" s="90">
        <v>1653.9541959120295</v>
      </c>
      <c r="O91" s="105">
        <v>6588</v>
      </c>
      <c r="P91" s="63">
        <v>2.41</v>
      </c>
      <c r="Q91" s="26">
        <v>22.935640558591377</v>
      </c>
      <c r="R91" s="26">
        <v>21.9</v>
      </c>
      <c r="S91" s="26">
        <v>34.274168479950262</v>
      </c>
      <c r="T91" s="26">
        <v>19.356051115008771</v>
      </c>
      <c r="U91" s="26">
        <v>16.380460895097428</v>
      </c>
      <c r="V91" s="33">
        <v>-3.1185909036071902</v>
      </c>
      <c r="W91" s="43">
        <v>92100</v>
      </c>
      <c r="X91" s="26">
        <v>1.7000000000000002</v>
      </c>
    </row>
    <row r="92" spans="1:24" x14ac:dyDescent="0.25">
      <c r="A92" s="38" t="s">
        <v>762</v>
      </c>
      <c r="B92" s="38" t="s">
        <v>1332</v>
      </c>
      <c r="C92" s="38" t="s">
        <v>360</v>
      </c>
      <c r="D92" s="13">
        <v>6</v>
      </c>
      <c r="E92" s="38" t="s">
        <v>361</v>
      </c>
      <c r="F92" s="38" t="s">
        <v>340</v>
      </c>
      <c r="G92" s="38" t="s">
        <v>763</v>
      </c>
      <c r="H92" s="38" t="s">
        <v>764</v>
      </c>
      <c r="I92" s="38" t="s">
        <v>764</v>
      </c>
      <c r="J92" s="38">
        <v>5448748</v>
      </c>
      <c r="K92" s="38" t="s">
        <v>219</v>
      </c>
      <c r="L92" s="72">
        <v>0.97024933903641974</v>
      </c>
      <c r="M92" s="81">
        <v>373</v>
      </c>
      <c r="N92" s="90">
        <v>384.43726266326155</v>
      </c>
      <c r="O92" s="105">
        <v>144</v>
      </c>
      <c r="P92" s="63">
        <v>2.59</v>
      </c>
      <c r="Q92" s="26">
        <v>25.694444444444443</v>
      </c>
      <c r="R92" s="26">
        <v>20.2</v>
      </c>
      <c r="S92" s="26">
        <v>33.512064343163537</v>
      </c>
      <c r="T92" s="26">
        <v>15.549597855227882</v>
      </c>
      <c r="U92" s="26">
        <v>11.790393013100436</v>
      </c>
      <c r="V92" s="33">
        <v>-27.620967741935502</v>
      </c>
      <c r="W92" s="43">
        <v>96900</v>
      </c>
      <c r="X92" s="26">
        <v>20.903954802259886</v>
      </c>
    </row>
    <row r="93" spans="1:24" x14ac:dyDescent="0.25">
      <c r="A93" s="38" t="s">
        <v>765</v>
      </c>
      <c r="B93" s="38" t="s">
        <v>1332</v>
      </c>
      <c r="C93" s="38" t="s">
        <v>360</v>
      </c>
      <c r="D93" s="13">
        <v>6</v>
      </c>
      <c r="E93" s="38" t="s">
        <v>361</v>
      </c>
      <c r="F93" s="38" t="s">
        <v>340</v>
      </c>
      <c r="G93" s="38" t="s">
        <v>766</v>
      </c>
      <c r="H93" s="38" t="s">
        <v>767</v>
      </c>
      <c r="I93" s="38" t="s">
        <v>767</v>
      </c>
      <c r="J93" s="38">
        <v>5449252</v>
      </c>
      <c r="K93" s="38" t="s">
        <v>220</v>
      </c>
      <c r="L93" s="72">
        <v>0.5029356275558956</v>
      </c>
      <c r="M93" s="81">
        <v>905</v>
      </c>
      <c r="N93" s="90">
        <v>1799.4350577190307</v>
      </c>
      <c r="O93" s="105">
        <v>224</v>
      </c>
      <c r="P93" s="63">
        <v>4.04</v>
      </c>
      <c r="Q93" s="26">
        <v>19.642857142857142</v>
      </c>
      <c r="R93" s="26">
        <v>25.8</v>
      </c>
      <c r="S93" s="26">
        <v>29.281767955801101</v>
      </c>
      <c r="T93" s="26">
        <v>13.701657458563535</v>
      </c>
      <c r="U93" s="26">
        <v>15.730337078651685</v>
      </c>
      <c r="V93" s="33">
        <v>-18.150684931506799</v>
      </c>
      <c r="W93" s="43">
        <v>92400</v>
      </c>
      <c r="X93" s="26">
        <v>10.175438596491228</v>
      </c>
    </row>
    <row r="94" spans="1:24" x14ac:dyDescent="0.25">
      <c r="A94" s="38" t="s">
        <v>869</v>
      </c>
      <c r="B94" s="38" t="s">
        <v>1332</v>
      </c>
      <c r="C94" s="38" t="s">
        <v>360</v>
      </c>
      <c r="D94" s="13">
        <v>6</v>
      </c>
      <c r="E94" s="38" t="s">
        <v>361</v>
      </c>
      <c r="F94" s="38" t="s">
        <v>340</v>
      </c>
      <c r="G94" s="38" t="s">
        <v>870</v>
      </c>
      <c r="H94" s="38" t="s">
        <v>871</v>
      </c>
      <c r="I94" s="38" t="s">
        <v>871</v>
      </c>
      <c r="J94" s="38">
        <v>5459836</v>
      </c>
      <c r="K94" s="38" t="s">
        <v>252</v>
      </c>
      <c r="L94" s="72">
        <v>0.88875572881486486</v>
      </c>
      <c r="M94" s="81">
        <v>1665</v>
      </c>
      <c r="N94" s="90">
        <v>1873.405645688764</v>
      </c>
      <c r="O94" s="105">
        <v>711</v>
      </c>
      <c r="P94" s="63">
        <v>2.33</v>
      </c>
      <c r="Q94" s="26">
        <v>11.954992967651195</v>
      </c>
      <c r="R94" s="26">
        <v>11.3</v>
      </c>
      <c r="S94" s="26">
        <v>34.294294294294289</v>
      </c>
      <c r="T94" s="26">
        <v>15.795795795795794</v>
      </c>
      <c r="U94" s="26">
        <v>12.217194570135746</v>
      </c>
      <c r="V94" s="33">
        <v>-6.2774639045825502</v>
      </c>
      <c r="W94" s="43">
        <v>96300</v>
      </c>
      <c r="X94" s="26">
        <v>3.2110091743119269</v>
      </c>
    </row>
    <row r="95" spans="1:24" x14ac:dyDescent="0.25">
      <c r="A95" s="38" t="s">
        <v>991</v>
      </c>
      <c r="B95" s="38" t="s">
        <v>1332</v>
      </c>
      <c r="C95" s="38" t="s">
        <v>360</v>
      </c>
      <c r="D95" s="13">
        <v>6</v>
      </c>
      <c r="E95" s="38" t="s">
        <v>361</v>
      </c>
      <c r="F95" s="38" t="s">
        <v>340</v>
      </c>
      <c r="G95" s="38" t="s">
        <v>992</v>
      </c>
      <c r="H95" s="38" t="s">
        <v>993</v>
      </c>
      <c r="I95" s="38" t="s">
        <v>993</v>
      </c>
      <c r="J95" s="38">
        <v>5471380</v>
      </c>
      <c r="K95" s="38" t="s">
        <v>290</v>
      </c>
      <c r="L95" s="72">
        <v>1.3336279602740515</v>
      </c>
      <c r="M95" s="81">
        <v>1914</v>
      </c>
      <c r="N95" s="90">
        <v>1435.1828673468169</v>
      </c>
      <c r="O95" s="105">
        <v>621</v>
      </c>
      <c r="P95" s="63">
        <v>2.6</v>
      </c>
      <c r="Q95" s="26">
        <v>17.874396135265698</v>
      </c>
      <c r="R95" s="26">
        <v>23.9</v>
      </c>
      <c r="S95" s="26">
        <v>23.458725182863112</v>
      </c>
      <c r="T95" s="26">
        <v>14.890282131661442</v>
      </c>
      <c r="U95" s="26">
        <v>11.200000000000001</v>
      </c>
      <c r="V95" s="33">
        <v>-3.5939470365699901</v>
      </c>
      <c r="W95" s="43">
        <v>61800</v>
      </c>
      <c r="X95" s="26">
        <v>7.1999999999999993</v>
      </c>
    </row>
    <row r="96" spans="1:24" x14ac:dyDescent="0.25">
      <c r="A96" s="38" t="s">
        <v>1000</v>
      </c>
      <c r="B96" s="38" t="s">
        <v>1332</v>
      </c>
      <c r="C96" s="38" t="s">
        <v>360</v>
      </c>
      <c r="D96" s="13">
        <v>6</v>
      </c>
      <c r="E96" s="38" t="s">
        <v>361</v>
      </c>
      <c r="F96" s="38" t="s">
        <v>340</v>
      </c>
      <c r="G96" s="38" t="s">
        <v>1001</v>
      </c>
      <c r="H96" s="38" t="s">
        <v>1002</v>
      </c>
      <c r="I96" s="38" t="s">
        <v>1002</v>
      </c>
      <c r="J96" s="38">
        <v>5473636</v>
      </c>
      <c r="K96" s="38" t="s">
        <v>293</v>
      </c>
      <c r="L96" s="72">
        <v>1.6703914999404834</v>
      </c>
      <c r="M96" s="81">
        <v>2287</v>
      </c>
      <c r="N96" s="90">
        <v>1369.1401088196908</v>
      </c>
      <c r="O96" s="105">
        <v>833</v>
      </c>
      <c r="P96" s="63">
        <v>2.75</v>
      </c>
      <c r="Q96" s="26">
        <v>12.845138055222089</v>
      </c>
      <c r="R96" s="26">
        <v>22.1</v>
      </c>
      <c r="S96" s="26">
        <v>39.396589418452123</v>
      </c>
      <c r="T96" s="26">
        <v>14.516834280717097</v>
      </c>
      <c r="U96" s="26">
        <v>7.281858129315756</v>
      </c>
      <c r="V96" s="33">
        <v>5.7701044979554696</v>
      </c>
      <c r="W96" s="43">
        <v>111100</v>
      </c>
      <c r="X96" s="26">
        <v>4.3435340572556758</v>
      </c>
    </row>
    <row r="97" spans="1:24" x14ac:dyDescent="0.25">
      <c r="A97" s="38" t="s">
        <v>1024</v>
      </c>
      <c r="B97" s="38" t="s">
        <v>1332</v>
      </c>
      <c r="C97" s="38" t="s">
        <v>360</v>
      </c>
      <c r="D97" s="13">
        <v>6</v>
      </c>
      <c r="E97" s="38" t="s">
        <v>361</v>
      </c>
      <c r="F97" s="38" t="s">
        <v>340</v>
      </c>
      <c r="G97" s="38" t="s">
        <v>1025</v>
      </c>
      <c r="H97" s="38" t="s">
        <v>1026</v>
      </c>
      <c r="I97" s="38" t="s">
        <v>1026</v>
      </c>
      <c r="J97" s="38">
        <v>5477188</v>
      </c>
      <c r="K97" s="38" t="s">
        <v>301</v>
      </c>
      <c r="L97" s="72">
        <v>0.84999346826833366</v>
      </c>
      <c r="M97" s="81">
        <v>2216</v>
      </c>
      <c r="N97" s="90">
        <v>2607.0788573406226</v>
      </c>
      <c r="O97" s="105">
        <v>881</v>
      </c>
      <c r="P97" s="63">
        <v>2.5</v>
      </c>
      <c r="Q97" s="26">
        <v>12.826333711691259</v>
      </c>
      <c r="R97" s="26">
        <v>13.8</v>
      </c>
      <c r="S97" s="26">
        <v>39.124548736462096</v>
      </c>
      <c r="T97" s="26">
        <v>21.567739012233801</v>
      </c>
      <c r="U97" s="26">
        <v>12.756410256410255</v>
      </c>
      <c r="V97" s="33">
        <v>-0.44296788482834998</v>
      </c>
      <c r="W97" s="43">
        <v>115100</v>
      </c>
      <c r="X97" s="26">
        <v>14.393125671321162</v>
      </c>
    </row>
    <row r="98" spans="1:24" x14ac:dyDescent="0.25">
      <c r="A98" s="38" t="s">
        <v>1088</v>
      </c>
      <c r="B98" s="38" t="s">
        <v>1332</v>
      </c>
      <c r="C98" s="38" t="s">
        <v>360</v>
      </c>
      <c r="D98" s="13">
        <v>6</v>
      </c>
      <c r="E98" s="38" t="s">
        <v>361</v>
      </c>
      <c r="F98" s="38" t="s">
        <v>340</v>
      </c>
      <c r="G98" s="38" t="s">
        <v>1089</v>
      </c>
      <c r="H98" s="38" t="s">
        <v>1090</v>
      </c>
      <c r="I98" s="38" t="s">
        <v>1090</v>
      </c>
      <c r="J98" s="38">
        <v>5485924</v>
      </c>
      <c r="K98" s="38" t="s">
        <v>322</v>
      </c>
      <c r="L98" s="72">
        <v>0.53099039498445177</v>
      </c>
      <c r="M98" s="81">
        <v>456</v>
      </c>
      <c r="N98" s="90">
        <v>858.77259609065504</v>
      </c>
      <c r="O98" s="105">
        <v>194</v>
      </c>
      <c r="P98" s="63">
        <v>2.35</v>
      </c>
      <c r="Q98" s="26">
        <v>4.6391752577319592</v>
      </c>
      <c r="R98" s="26">
        <v>5.9</v>
      </c>
      <c r="S98" s="26">
        <v>25.877192982456144</v>
      </c>
      <c r="T98" s="26">
        <v>15.570175438596493</v>
      </c>
      <c r="U98" s="26">
        <v>4.6357615894039732</v>
      </c>
      <c r="V98" s="33">
        <v>-28.730158730158699</v>
      </c>
      <c r="W98" s="43">
        <v>121800</v>
      </c>
      <c r="X98" s="26">
        <v>4.3650793650793647</v>
      </c>
    </row>
    <row r="99" spans="1:24" x14ac:dyDescent="0.25">
      <c r="A99" s="39" t="s">
        <v>33</v>
      </c>
      <c r="B99" s="39" t="s">
        <v>1333</v>
      </c>
      <c r="C99" s="39"/>
      <c r="D99" s="14">
        <v>6</v>
      </c>
      <c r="E99" s="39"/>
      <c r="F99" s="39"/>
      <c r="G99" s="39"/>
      <c r="H99" s="39"/>
      <c r="I99" s="39"/>
      <c r="J99" s="39">
        <v>54033</v>
      </c>
      <c r="K99" s="39" t="s">
        <v>32</v>
      </c>
      <c r="L99" s="73">
        <v>416.46012356228448</v>
      </c>
      <c r="M99" s="82">
        <v>66222</v>
      </c>
      <c r="N99" s="91">
        <v>159.01162261000013</v>
      </c>
      <c r="O99" s="101">
        <v>26129</v>
      </c>
      <c r="P99" s="64">
        <v>2.4900000000000002</v>
      </c>
      <c r="Q99" s="23">
        <v>14.738413257300317</v>
      </c>
      <c r="R99" s="23">
        <v>21.2</v>
      </c>
      <c r="S99" s="23">
        <v>37.193077829120227</v>
      </c>
      <c r="T99" s="23">
        <v>16.778523489932887</v>
      </c>
      <c r="U99" s="23">
        <v>11.589495361229647</v>
      </c>
      <c r="V99" s="41">
        <v>-4.5991982517836698</v>
      </c>
      <c r="W99" s="44">
        <v>124800</v>
      </c>
      <c r="X99" s="23">
        <v>8.3531907948425008</v>
      </c>
    </row>
    <row r="100" spans="1:24" x14ac:dyDescent="0.25">
      <c r="A100" s="37" t="s">
        <v>1174</v>
      </c>
      <c r="B100" s="37" t="s">
        <v>1331</v>
      </c>
      <c r="C100" s="37" t="s">
        <v>947</v>
      </c>
      <c r="D100" s="12">
        <v>5</v>
      </c>
      <c r="E100" s="37" t="s">
        <v>948</v>
      </c>
      <c r="F100" s="37" t="s">
        <v>340</v>
      </c>
      <c r="G100" s="37" t="s">
        <v>1175</v>
      </c>
      <c r="H100" s="37" t="s">
        <v>1176</v>
      </c>
      <c r="I100" s="37" t="s">
        <v>1176</v>
      </c>
      <c r="J100" s="37" t="s">
        <v>1302</v>
      </c>
      <c r="K100" s="37" t="s">
        <v>1302</v>
      </c>
      <c r="L100" s="71">
        <v>466.09004721627451</v>
      </c>
      <c r="M100" s="80">
        <v>21045</v>
      </c>
      <c r="N100" s="89">
        <v>45.152219245382696</v>
      </c>
      <c r="O100" s="104">
        <v>8182</v>
      </c>
      <c r="P100" s="62">
        <v>2.5721095086775851</v>
      </c>
      <c r="Q100" s="32">
        <v>14.140796871180642</v>
      </c>
      <c r="R100" s="32">
        <v>29.384051648926889</v>
      </c>
      <c r="S100" s="32">
        <v>38.327393680209077</v>
      </c>
      <c r="T100" s="32">
        <v>20.10928961748634</v>
      </c>
      <c r="U100" s="32">
        <v>11.194580454758871</v>
      </c>
      <c r="V100" s="32">
        <v>-5.5970656160847696</v>
      </c>
      <c r="W100" s="42">
        <v>137800</v>
      </c>
      <c r="X100" s="32">
        <v>24.976958525345623</v>
      </c>
    </row>
    <row r="101" spans="1:24" x14ac:dyDescent="0.25">
      <c r="A101" s="38" t="s">
        <v>946</v>
      </c>
      <c r="B101" s="38" t="s">
        <v>1332</v>
      </c>
      <c r="C101" s="38" t="s">
        <v>947</v>
      </c>
      <c r="D101" s="13">
        <v>5</v>
      </c>
      <c r="E101" s="38" t="s">
        <v>948</v>
      </c>
      <c r="F101" s="38" t="s">
        <v>340</v>
      </c>
      <c r="G101" s="38" t="s">
        <v>949</v>
      </c>
      <c r="H101" s="38" t="s">
        <v>950</v>
      </c>
      <c r="I101" s="38" t="s">
        <v>950</v>
      </c>
      <c r="J101" s="38">
        <v>5467108</v>
      </c>
      <c r="K101" s="38" t="s">
        <v>277</v>
      </c>
      <c r="L101" s="72">
        <v>1.88718718671837</v>
      </c>
      <c r="M101" s="81">
        <v>3866</v>
      </c>
      <c r="N101" s="90">
        <v>2048.5514246854273</v>
      </c>
      <c r="O101" s="105">
        <v>1462</v>
      </c>
      <c r="P101" s="63">
        <v>2.61</v>
      </c>
      <c r="Q101" s="26">
        <v>31.19015047879617</v>
      </c>
      <c r="R101" s="26">
        <v>20.6</v>
      </c>
      <c r="S101" s="26">
        <v>37.790998448008281</v>
      </c>
      <c r="T101" s="26">
        <v>20.870477189302569</v>
      </c>
      <c r="U101" s="26">
        <v>7.1482889733840302</v>
      </c>
      <c r="V101" s="33">
        <v>-0.28379772961816302</v>
      </c>
      <c r="W101" s="43">
        <v>79900</v>
      </c>
      <c r="X101" s="26">
        <v>6.9879518072289164</v>
      </c>
    </row>
    <row r="102" spans="1:24" x14ac:dyDescent="0.25">
      <c r="A102" s="38" t="s">
        <v>967</v>
      </c>
      <c r="B102" s="38" t="s">
        <v>1332</v>
      </c>
      <c r="C102" s="38" t="s">
        <v>947</v>
      </c>
      <c r="D102" s="13">
        <v>5</v>
      </c>
      <c r="E102" s="38" t="s">
        <v>948</v>
      </c>
      <c r="F102" s="38" t="s">
        <v>340</v>
      </c>
      <c r="G102" s="38" t="s">
        <v>968</v>
      </c>
      <c r="H102" s="38" t="s">
        <v>969</v>
      </c>
      <c r="I102" s="38" t="s">
        <v>969</v>
      </c>
      <c r="J102" s="38">
        <v>5468596</v>
      </c>
      <c r="K102" s="38" t="s">
        <v>282</v>
      </c>
      <c r="L102" s="72">
        <v>3.2822317105139143</v>
      </c>
      <c r="M102" s="81">
        <v>3100</v>
      </c>
      <c r="N102" s="90">
        <v>944.47932791272024</v>
      </c>
      <c r="O102" s="105">
        <v>1483</v>
      </c>
      <c r="P102" s="63">
        <v>2.0299999999999998</v>
      </c>
      <c r="Q102" s="26">
        <v>27.646662171274443</v>
      </c>
      <c r="R102" s="26">
        <v>19.5</v>
      </c>
      <c r="S102" s="26">
        <v>36.548387096774192</v>
      </c>
      <c r="T102" s="26">
        <v>20.299003322259136</v>
      </c>
      <c r="U102" s="26">
        <v>10.982888977317947</v>
      </c>
      <c r="V102" s="33">
        <v>-5.3198031980319804</v>
      </c>
      <c r="W102" s="43">
        <v>115600</v>
      </c>
      <c r="X102" s="26">
        <v>3.9113428943937421</v>
      </c>
    </row>
    <row r="103" spans="1:24" x14ac:dyDescent="0.25">
      <c r="A103" s="39" t="s">
        <v>35</v>
      </c>
      <c r="B103" s="39" t="s">
        <v>1333</v>
      </c>
      <c r="C103" s="39"/>
      <c r="D103" s="14">
        <v>5</v>
      </c>
      <c r="E103" s="39"/>
      <c r="F103" s="39"/>
      <c r="G103" s="39"/>
      <c r="H103" s="39"/>
      <c r="I103" s="39"/>
      <c r="J103" s="39">
        <v>54035</v>
      </c>
      <c r="K103" s="39" t="s">
        <v>34</v>
      </c>
      <c r="L103" s="73">
        <v>471.25946611350685</v>
      </c>
      <c r="M103" s="82">
        <v>28011</v>
      </c>
      <c r="N103" s="91">
        <v>59.438593840899763</v>
      </c>
      <c r="O103" s="101">
        <v>11127</v>
      </c>
      <c r="P103" s="64">
        <v>2.5</v>
      </c>
      <c r="Q103" s="23">
        <v>18.181001168329288</v>
      </c>
      <c r="R103" s="23">
        <v>27.5</v>
      </c>
      <c r="S103" s="23">
        <v>38.05647781228803</v>
      </c>
      <c r="T103" s="23">
        <v>20.233951702608632</v>
      </c>
      <c r="U103" s="23">
        <v>10.637342908438061</v>
      </c>
      <c r="V103" s="41">
        <v>-4.86118243127589</v>
      </c>
      <c r="W103" s="44">
        <v>137800</v>
      </c>
      <c r="X103" s="23">
        <v>20.179026159425881</v>
      </c>
    </row>
    <row r="104" spans="1:24" x14ac:dyDescent="0.25">
      <c r="A104" s="37" t="s">
        <v>1177</v>
      </c>
      <c r="B104" s="37" t="s">
        <v>1331</v>
      </c>
      <c r="C104" s="37" t="s">
        <v>456</v>
      </c>
      <c r="D104" s="12">
        <v>9</v>
      </c>
      <c r="E104" s="37" t="s">
        <v>457</v>
      </c>
      <c r="F104" s="37" t="s">
        <v>340</v>
      </c>
      <c r="G104" s="37" t="s">
        <v>1178</v>
      </c>
      <c r="H104" s="37" t="s">
        <v>1179</v>
      </c>
      <c r="I104" s="37" t="s">
        <v>1179</v>
      </c>
      <c r="J104" s="37" t="s">
        <v>1302</v>
      </c>
      <c r="K104" s="37" t="s">
        <v>1302</v>
      </c>
      <c r="L104" s="71">
        <v>196.43136917970148</v>
      </c>
      <c r="M104" s="80">
        <v>42654</v>
      </c>
      <c r="N104" s="89">
        <v>217.14454355291289</v>
      </c>
      <c r="O104" s="104">
        <v>15893</v>
      </c>
      <c r="P104" s="62">
        <v>2.6606052979299064</v>
      </c>
      <c r="Q104" s="32">
        <v>9.6080035235638341</v>
      </c>
      <c r="R104" s="32">
        <v>16.178298703605044</v>
      </c>
      <c r="S104" s="32">
        <v>34.641534205467252</v>
      </c>
      <c r="T104" s="32">
        <v>13.605554248058366</v>
      </c>
      <c r="U104" s="32">
        <v>9.7847229090429568</v>
      </c>
      <c r="V104" s="32">
        <v>5.3125153434477301</v>
      </c>
      <c r="W104" s="42">
        <v>276700</v>
      </c>
      <c r="X104" s="32">
        <v>6.9260175399145485</v>
      </c>
    </row>
    <row r="105" spans="1:24" x14ac:dyDescent="0.25">
      <c r="A105" s="38" t="s">
        <v>455</v>
      </c>
      <c r="B105" s="38" t="s">
        <v>1332</v>
      </c>
      <c r="C105" s="38" t="s">
        <v>456</v>
      </c>
      <c r="D105" s="13">
        <v>9</v>
      </c>
      <c r="E105" s="38" t="s">
        <v>457</v>
      </c>
      <c r="F105" s="38" t="s">
        <v>340</v>
      </c>
      <c r="G105" s="38" t="s">
        <v>458</v>
      </c>
      <c r="H105" s="38" t="s">
        <v>459</v>
      </c>
      <c r="I105" s="38" t="s">
        <v>459</v>
      </c>
      <c r="J105" s="38">
        <v>5408932</v>
      </c>
      <c r="K105" s="38" t="s">
        <v>134</v>
      </c>
      <c r="L105" s="72">
        <v>0.43364688009156149</v>
      </c>
      <c r="M105" s="81">
        <v>1290</v>
      </c>
      <c r="N105" s="90">
        <v>2974.7706238025407</v>
      </c>
      <c r="O105" s="105">
        <v>535</v>
      </c>
      <c r="P105" s="63">
        <v>2.41</v>
      </c>
      <c r="Q105" s="26">
        <v>7.1028037383177578</v>
      </c>
      <c r="R105" s="26">
        <v>2.1</v>
      </c>
      <c r="S105" s="26">
        <v>30.775193798449614</v>
      </c>
      <c r="T105" s="26">
        <v>15.426356589147286</v>
      </c>
      <c r="U105" s="26">
        <v>3.8724373576309796</v>
      </c>
      <c r="V105" s="33">
        <v>-0.86124401913875603</v>
      </c>
      <c r="W105" s="43">
        <v>210800</v>
      </c>
      <c r="X105" s="26">
        <v>0.60882800608828003</v>
      </c>
    </row>
    <row r="106" spans="1:24" x14ac:dyDescent="0.25">
      <c r="A106" s="38" t="s">
        <v>523</v>
      </c>
      <c r="B106" s="38" t="s">
        <v>1332</v>
      </c>
      <c r="C106" s="38" t="s">
        <v>456</v>
      </c>
      <c r="D106" s="13">
        <v>9</v>
      </c>
      <c r="E106" s="38" t="s">
        <v>457</v>
      </c>
      <c r="F106" s="38" t="s">
        <v>340</v>
      </c>
      <c r="G106" s="38" t="s">
        <v>524</v>
      </c>
      <c r="H106" s="38" t="s">
        <v>525</v>
      </c>
      <c r="I106" s="38" t="s">
        <v>525</v>
      </c>
      <c r="J106" s="38">
        <v>5414610</v>
      </c>
      <c r="K106" s="38" t="s">
        <v>152</v>
      </c>
      <c r="L106" s="72">
        <v>5.849104431974772</v>
      </c>
      <c r="M106" s="81">
        <v>6373</v>
      </c>
      <c r="N106" s="90">
        <v>1089.5685098664499</v>
      </c>
      <c r="O106" s="105">
        <v>2349</v>
      </c>
      <c r="P106" s="63">
        <v>2.68</v>
      </c>
      <c r="Q106" s="26">
        <v>10.344827586206897</v>
      </c>
      <c r="R106" s="26">
        <v>5</v>
      </c>
      <c r="S106" s="26">
        <v>36.325121606778602</v>
      </c>
      <c r="T106" s="26">
        <v>13.549618320610687</v>
      </c>
      <c r="U106" s="26">
        <v>11.183913239945776</v>
      </c>
      <c r="V106" s="33">
        <v>24.2441528807758</v>
      </c>
      <c r="W106" s="43">
        <v>298300</v>
      </c>
      <c r="X106" s="26">
        <v>0</v>
      </c>
    </row>
    <row r="107" spans="1:24" x14ac:dyDescent="0.25">
      <c r="A107" s="38" t="s">
        <v>685</v>
      </c>
      <c r="B107" s="38" t="s">
        <v>1332</v>
      </c>
      <c r="C107" s="38" t="s">
        <v>456</v>
      </c>
      <c r="D107" s="13">
        <v>9</v>
      </c>
      <c r="E107" s="38" t="s">
        <v>457</v>
      </c>
      <c r="F107" s="38" t="s">
        <v>340</v>
      </c>
      <c r="G107" s="38" t="s">
        <v>686</v>
      </c>
      <c r="H107" s="38" t="s">
        <v>687</v>
      </c>
      <c r="I107" s="38" t="s">
        <v>687</v>
      </c>
      <c r="J107" s="38">
        <v>5435284</v>
      </c>
      <c r="K107" s="38" t="s">
        <v>197</v>
      </c>
      <c r="L107" s="72">
        <v>0.62393899224125271</v>
      </c>
      <c r="M107" s="81">
        <v>292</v>
      </c>
      <c r="N107" s="90">
        <v>467.99447322743225</v>
      </c>
      <c r="O107" s="105">
        <v>122</v>
      </c>
      <c r="P107" s="63">
        <v>2.39</v>
      </c>
      <c r="Q107" s="26">
        <v>5.7377049180327866</v>
      </c>
      <c r="R107" s="26">
        <v>11.1</v>
      </c>
      <c r="S107" s="26">
        <v>47.260273972602739</v>
      </c>
      <c r="T107" s="26">
        <v>7.8767123287671232</v>
      </c>
      <c r="U107" s="26">
        <v>3.6290322580645165</v>
      </c>
      <c r="V107" s="33">
        <v>-5.9440559440559397</v>
      </c>
      <c r="W107" s="43">
        <v>320000</v>
      </c>
      <c r="X107" s="26">
        <v>0</v>
      </c>
    </row>
    <row r="108" spans="1:24" x14ac:dyDescent="0.25">
      <c r="A108" s="38" t="s">
        <v>943</v>
      </c>
      <c r="B108" s="38" t="s">
        <v>1332</v>
      </c>
      <c r="C108" s="38" t="s">
        <v>456</v>
      </c>
      <c r="D108" s="13">
        <v>9</v>
      </c>
      <c r="E108" s="38" t="s">
        <v>457</v>
      </c>
      <c r="F108" s="38" t="s">
        <v>340</v>
      </c>
      <c r="G108" s="38" t="s">
        <v>944</v>
      </c>
      <c r="H108" s="38" t="s">
        <v>945</v>
      </c>
      <c r="I108" s="38" t="s">
        <v>945</v>
      </c>
      <c r="J108" s="38">
        <v>5466988</v>
      </c>
      <c r="K108" s="38" t="s">
        <v>276</v>
      </c>
      <c r="L108" s="72">
        <v>8.1002244999977293</v>
      </c>
      <c r="M108" s="81">
        <v>5404</v>
      </c>
      <c r="N108" s="90">
        <v>667.14200328663912</v>
      </c>
      <c r="O108" s="105">
        <v>1953</v>
      </c>
      <c r="P108" s="63">
        <v>2.77</v>
      </c>
      <c r="Q108" s="26">
        <v>13.773681515617001</v>
      </c>
      <c r="R108" s="26">
        <v>8</v>
      </c>
      <c r="S108" s="26">
        <v>33.715766099185792</v>
      </c>
      <c r="T108" s="26">
        <v>12.453737971872687</v>
      </c>
      <c r="U108" s="26">
        <v>8.3005064715813166</v>
      </c>
      <c r="V108" s="33">
        <v>22.364864864864899</v>
      </c>
      <c r="W108" s="43">
        <v>192300</v>
      </c>
      <c r="X108" s="26">
        <v>9.3823668081093832</v>
      </c>
    </row>
    <row r="109" spans="1:24" x14ac:dyDescent="0.25">
      <c r="A109" s="38" t="s">
        <v>997</v>
      </c>
      <c r="B109" s="38" t="s">
        <v>1332</v>
      </c>
      <c r="C109" s="38" t="s">
        <v>456</v>
      </c>
      <c r="D109" s="13">
        <v>9</v>
      </c>
      <c r="E109" s="38" t="s">
        <v>457</v>
      </c>
      <c r="F109" s="38" t="s">
        <v>340</v>
      </c>
      <c r="G109" s="38" t="s">
        <v>998</v>
      </c>
      <c r="H109" s="38" t="s">
        <v>999</v>
      </c>
      <c r="I109" s="38" t="s">
        <v>999</v>
      </c>
      <c r="J109" s="38">
        <v>5473468</v>
      </c>
      <c r="K109" s="38" t="s">
        <v>292</v>
      </c>
      <c r="L109" s="72">
        <v>0.37474011271226443</v>
      </c>
      <c r="M109" s="81">
        <v>1529</v>
      </c>
      <c r="N109" s="90">
        <v>4080.1610186150729</v>
      </c>
      <c r="O109" s="105">
        <v>310</v>
      </c>
      <c r="P109" s="63">
        <v>2.15</v>
      </c>
      <c r="Q109" s="26">
        <v>11.612903225806452</v>
      </c>
      <c r="R109" s="26">
        <v>4.5999999999999996</v>
      </c>
      <c r="S109" s="26">
        <v>14.388489208633093</v>
      </c>
      <c r="T109" s="26">
        <v>7.3250490516677562</v>
      </c>
      <c r="U109" s="26">
        <v>7.3863636363636367</v>
      </c>
      <c r="V109" s="33">
        <v>-11.707035755478699</v>
      </c>
      <c r="W109" s="43">
        <v>349300</v>
      </c>
      <c r="X109" s="26">
        <v>3.3766233766233764</v>
      </c>
    </row>
    <row r="110" spans="1:24" x14ac:dyDescent="0.25">
      <c r="A110" s="39" t="s">
        <v>37</v>
      </c>
      <c r="B110" s="39" t="s">
        <v>1333</v>
      </c>
      <c r="C110" s="39"/>
      <c r="D110" s="14">
        <v>9</v>
      </c>
      <c r="E110" s="39"/>
      <c r="F110" s="39"/>
      <c r="G110" s="39"/>
      <c r="H110" s="39"/>
      <c r="I110" s="39"/>
      <c r="J110" s="39">
        <v>54037</v>
      </c>
      <c r="K110" s="39" t="s">
        <v>36</v>
      </c>
      <c r="L110" s="73">
        <v>211.81302409671906</v>
      </c>
      <c r="M110" s="82">
        <v>57542</v>
      </c>
      <c r="N110" s="91">
        <v>271.66412568532564</v>
      </c>
      <c r="O110" s="101">
        <v>21162</v>
      </c>
      <c r="P110" s="64">
        <v>2.66</v>
      </c>
      <c r="Q110" s="23">
        <v>10.017956714866269</v>
      </c>
      <c r="R110" s="23">
        <v>13.9</v>
      </c>
      <c r="S110" s="23">
        <v>34.180250947134269</v>
      </c>
      <c r="T110" s="23">
        <v>13.334962386329918</v>
      </c>
      <c r="U110" s="23">
        <v>9.6079265393950006</v>
      </c>
      <c r="V110" s="41">
        <v>7.8563684623724201</v>
      </c>
      <c r="W110" s="44">
        <v>276700</v>
      </c>
      <c r="X110" s="23">
        <v>6.1337738806286266</v>
      </c>
    </row>
    <row r="111" spans="1:24" x14ac:dyDescent="0.25">
      <c r="A111" s="37" t="s">
        <v>1180</v>
      </c>
      <c r="B111" s="37" t="s">
        <v>1331</v>
      </c>
      <c r="C111" s="37" t="s">
        <v>420</v>
      </c>
      <c r="D111" s="12">
        <v>3</v>
      </c>
      <c r="E111" s="37" t="s">
        <v>421</v>
      </c>
      <c r="F111" s="37" t="s">
        <v>340</v>
      </c>
      <c r="G111" s="37" t="s">
        <v>1181</v>
      </c>
      <c r="H111" s="37" t="s">
        <v>1182</v>
      </c>
      <c r="I111" s="37" t="s">
        <v>1182</v>
      </c>
      <c r="J111" s="37" t="s">
        <v>1302</v>
      </c>
      <c r="K111" s="37" t="s">
        <v>1302</v>
      </c>
      <c r="L111" s="71">
        <v>849.76909217958337</v>
      </c>
      <c r="M111" s="80">
        <v>86137</v>
      </c>
      <c r="N111" s="89">
        <v>101.36518354541012</v>
      </c>
      <c r="O111" s="104">
        <v>35194</v>
      </c>
      <c r="P111" s="62">
        <v>2.4366653406830712</v>
      </c>
      <c r="Q111" s="32">
        <v>16.950864109227844</v>
      </c>
      <c r="R111" s="32">
        <v>24.775668445511215</v>
      </c>
      <c r="S111" s="32">
        <v>37.571731704553692</v>
      </c>
      <c r="T111" s="32">
        <v>18.531003547819893</v>
      </c>
      <c r="U111" s="32">
        <v>12.264698048977598</v>
      </c>
      <c r="V111" s="32">
        <v>-7.7785616555498596</v>
      </c>
      <c r="W111" s="42">
        <v>118200</v>
      </c>
      <c r="X111" s="32">
        <v>19.038999903465587</v>
      </c>
    </row>
    <row r="112" spans="1:24" x14ac:dyDescent="0.25">
      <c r="A112" s="38" t="s">
        <v>419</v>
      </c>
      <c r="B112" s="38" t="s">
        <v>1332</v>
      </c>
      <c r="C112" s="38" t="s">
        <v>420</v>
      </c>
      <c r="D112" s="13">
        <v>3</v>
      </c>
      <c r="E112" s="38" t="s">
        <v>421</v>
      </c>
      <c r="F112" s="38" t="s">
        <v>340</v>
      </c>
      <c r="G112" s="38" t="s">
        <v>422</v>
      </c>
      <c r="H112" s="38" t="s">
        <v>423</v>
      </c>
      <c r="I112" s="38" t="s">
        <v>423</v>
      </c>
      <c r="J112" s="38">
        <v>5405836</v>
      </c>
      <c r="K112" s="38" t="s">
        <v>126</v>
      </c>
      <c r="L112" s="72">
        <v>0.77968926282470452</v>
      </c>
      <c r="M112" s="81">
        <v>1350</v>
      </c>
      <c r="N112" s="90">
        <v>1731.4590111311011</v>
      </c>
      <c r="O112" s="105">
        <v>584</v>
      </c>
      <c r="P112" s="63">
        <v>2.31</v>
      </c>
      <c r="Q112" s="26">
        <v>15.582191780821919</v>
      </c>
      <c r="R112" s="26">
        <v>22.5</v>
      </c>
      <c r="S112" s="26">
        <v>44.592592592592595</v>
      </c>
      <c r="T112" s="26">
        <v>19.253731343283579</v>
      </c>
      <c r="U112" s="26">
        <v>7.5892857142857135</v>
      </c>
      <c r="V112" s="33">
        <v>-7.2222222222222197</v>
      </c>
      <c r="W112" s="43">
        <v>90400</v>
      </c>
      <c r="X112" s="26">
        <v>2.1857923497267762</v>
      </c>
    </row>
    <row r="113" spans="1:24" x14ac:dyDescent="0.25">
      <c r="A113" s="38" t="s">
        <v>507</v>
      </c>
      <c r="B113" s="38" t="s">
        <v>1332</v>
      </c>
      <c r="C113" s="38" t="s">
        <v>420</v>
      </c>
      <c r="D113" s="13">
        <v>3</v>
      </c>
      <c r="E113" s="38" t="s">
        <v>421</v>
      </c>
      <c r="F113" s="38" t="s">
        <v>340</v>
      </c>
      <c r="G113" s="38" t="s">
        <v>508</v>
      </c>
      <c r="H113" s="38" t="s">
        <v>509</v>
      </c>
      <c r="I113" s="38" t="s">
        <v>509</v>
      </c>
      <c r="J113" s="38">
        <v>5413924</v>
      </c>
      <c r="K113" s="38" t="s">
        <v>148</v>
      </c>
      <c r="L113" s="72">
        <v>0.71615410414429803</v>
      </c>
      <c r="M113" s="81">
        <v>518</v>
      </c>
      <c r="N113" s="90">
        <v>723.30801010899199</v>
      </c>
      <c r="O113" s="105">
        <v>198</v>
      </c>
      <c r="P113" s="63">
        <v>2.62</v>
      </c>
      <c r="Q113" s="26">
        <v>10.1010101010101</v>
      </c>
      <c r="R113" s="26">
        <v>17.5</v>
      </c>
      <c r="S113" s="26">
        <v>23.166023166023166</v>
      </c>
      <c r="T113" s="26">
        <v>26.44787644787645</v>
      </c>
      <c r="U113" s="26">
        <v>17.759562841530055</v>
      </c>
      <c r="V113" s="33">
        <v>-27.983951855566701</v>
      </c>
      <c r="W113" s="43">
        <v>84000</v>
      </c>
      <c r="X113" s="26">
        <v>29.411764705882355</v>
      </c>
    </row>
    <row r="114" spans="1:24" x14ac:dyDescent="0.25">
      <c r="A114" s="38" t="s">
        <v>520</v>
      </c>
      <c r="B114" s="38" t="s">
        <v>1332</v>
      </c>
      <c r="C114" s="38" t="s">
        <v>420</v>
      </c>
      <c r="D114" s="13">
        <v>3</v>
      </c>
      <c r="E114" s="38" t="s">
        <v>421</v>
      </c>
      <c r="F114" s="38" t="s">
        <v>340</v>
      </c>
      <c r="G114" s="38" t="s">
        <v>521</v>
      </c>
      <c r="H114" s="38" t="s">
        <v>522</v>
      </c>
      <c r="I114" s="38" t="s">
        <v>522</v>
      </c>
      <c r="J114" s="38">
        <v>5414600</v>
      </c>
      <c r="K114" s="38" t="s">
        <v>151</v>
      </c>
      <c r="L114" s="72">
        <v>32.615639756100251</v>
      </c>
      <c r="M114" s="81">
        <v>49055</v>
      </c>
      <c r="N114" s="90">
        <v>1504.0330457054738</v>
      </c>
      <c r="O114" s="105">
        <v>21779</v>
      </c>
      <c r="P114" s="63">
        <v>2.16</v>
      </c>
      <c r="Q114" s="26">
        <v>17.54442352725102</v>
      </c>
      <c r="R114" s="26">
        <v>20</v>
      </c>
      <c r="S114" s="26">
        <v>34.734481704209564</v>
      </c>
      <c r="T114" s="26">
        <v>17.69055036344756</v>
      </c>
      <c r="U114" s="26">
        <v>7.9282957659824378</v>
      </c>
      <c r="V114" s="33">
        <v>-4.9338521400778204</v>
      </c>
      <c r="W114" s="43">
        <v>157000</v>
      </c>
      <c r="X114" s="26">
        <v>0.92279298677330046</v>
      </c>
    </row>
    <row r="115" spans="1:24" x14ac:dyDescent="0.25">
      <c r="A115" s="38" t="s">
        <v>526</v>
      </c>
      <c r="B115" s="38" t="s">
        <v>1332</v>
      </c>
      <c r="C115" s="38" t="s">
        <v>420</v>
      </c>
      <c r="D115" s="13">
        <v>3</v>
      </c>
      <c r="E115" s="38" t="s">
        <v>421</v>
      </c>
      <c r="F115" s="38" t="s">
        <v>340</v>
      </c>
      <c r="G115" s="38" t="s">
        <v>527</v>
      </c>
      <c r="H115" s="38" t="s">
        <v>528</v>
      </c>
      <c r="I115" s="38" t="s">
        <v>528</v>
      </c>
      <c r="J115" s="38">
        <v>5415028</v>
      </c>
      <c r="K115" s="38" t="s">
        <v>153</v>
      </c>
      <c r="L115" s="72">
        <v>0.64163861050559146</v>
      </c>
      <c r="M115" s="81">
        <v>1804</v>
      </c>
      <c r="N115" s="90">
        <v>2811.5515033898969</v>
      </c>
      <c r="O115" s="105">
        <v>737</v>
      </c>
      <c r="P115" s="63">
        <v>2.4500000000000002</v>
      </c>
      <c r="Q115" s="26">
        <v>25.64450474898236</v>
      </c>
      <c r="R115" s="26">
        <v>28.4</v>
      </c>
      <c r="S115" s="26">
        <v>39.356984478935701</v>
      </c>
      <c r="T115" s="26">
        <v>22.9490022172949</v>
      </c>
      <c r="U115" s="26">
        <v>11.834789515488483</v>
      </c>
      <c r="V115" s="33">
        <v>-14.0926640926641</v>
      </c>
      <c r="W115" s="43">
        <v>68300</v>
      </c>
      <c r="X115" s="26">
        <v>25.872442839951866</v>
      </c>
    </row>
    <row r="116" spans="1:24" x14ac:dyDescent="0.25">
      <c r="A116" s="38" t="s">
        <v>545</v>
      </c>
      <c r="B116" s="38" t="s">
        <v>1332</v>
      </c>
      <c r="C116" s="38" t="s">
        <v>420</v>
      </c>
      <c r="D116" s="13">
        <v>3</v>
      </c>
      <c r="E116" s="38" t="s">
        <v>421</v>
      </c>
      <c r="F116" s="38" t="s">
        <v>340</v>
      </c>
      <c r="G116" s="38" t="s">
        <v>546</v>
      </c>
      <c r="H116" s="38" t="s">
        <v>547</v>
      </c>
      <c r="I116" s="38" t="s">
        <v>547</v>
      </c>
      <c r="J116" s="38">
        <v>5416012</v>
      </c>
      <c r="K116" s="38" t="s">
        <v>158</v>
      </c>
      <c r="L116" s="72">
        <v>1.5206613352899572</v>
      </c>
      <c r="M116" s="81">
        <v>1297</v>
      </c>
      <c r="N116" s="90">
        <v>852.91837827433824</v>
      </c>
      <c r="O116" s="105">
        <v>370</v>
      </c>
      <c r="P116" s="63">
        <v>3.49</v>
      </c>
      <c r="Q116" s="26">
        <v>9.1891891891891895</v>
      </c>
      <c r="R116" s="26">
        <v>7.3</v>
      </c>
      <c r="S116" s="26">
        <v>45.412490362374712</v>
      </c>
      <c r="T116" s="26">
        <v>11.17964533538936</v>
      </c>
      <c r="U116" s="26">
        <v>10.090361445783133</v>
      </c>
      <c r="V116" s="33">
        <v>-30.399348003259998</v>
      </c>
      <c r="W116" s="43">
        <v>70300</v>
      </c>
      <c r="X116" s="26">
        <v>3.8543897216274088</v>
      </c>
    </row>
    <row r="117" spans="1:24" x14ac:dyDescent="0.25">
      <c r="A117" s="38" t="s">
        <v>569</v>
      </c>
      <c r="B117" s="38" t="s">
        <v>1332</v>
      </c>
      <c r="C117" s="38" t="s">
        <v>420</v>
      </c>
      <c r="D117" s="13">
        <v>3</v>
      </c>
      <c r="E117" s="38" t="s">
        <v>421</v>
      </c>
      <c r="F117" s="38" t="s">
        <v>340</v>
      </c>
      <c r="G117" s="38" t="s">
        <v>570</v>
      </c>
      <c r="H117" s="38" t="s">
        <v>571</v>
      </c>
      <c r="I117" s="38" t="s">
        <v>571</v>
      </c>
      <c r="J117" s="38">
        <v>5422564</v>
      </c>
      <c r="K117" s="38" t="s">
        <v>164</v>
      </c>
      <c r="L117" s="72">
        <v>2.8041717662657706</v>
      </c>
      <c r="M117" s="81">
        <v>7500</v>
      </c>
      <c r="N117" s="90">
        <v>2674.5865179248699</v>
      </c>
      <c r="O117" s="105">
        <v>3579</v>
      </c>
      <c r="P117" s="63">
        <v>2.06</v>
      </c>
      <c r="Q117" s="26">
        <v>11.427773120983515</v>
      </c>
      <c r="R117" s="26">
        <v>19.399999999999999</v>
      </c>
      <c r="S117" s="26">
        <v>38.893333333333338</v>
      </c>
      <c r="T117" s="26">
        <v>22.903968576459434</v>
      </c>
      <c r="U117" s="26">
        <v>6.9198751300728407</v>
      </c>
      <c r="V117" s="33">
        <v>-5.4002782344757803</v>
      </c>
      <c r="W117" s="43">
        <v>103800</v>
      </c>
      <c r="X117" s="26">
        <v>0.98730606488011285</v>
      </c>
    </row>
    <row r="118" spans="1:24" x14ac:dyDescent="0.25">
      <c r="A118" s="38" t="s">
        <v>577</v>
      </c>
      <c r="B118" s="38" t="s">
        <v>1332</v>
      </c>
      <c r="C118" s="38" t="s">
        <v>420</v>
      </c>
      <c r="D118" s="13">
        <v>3</v>
      </c>
      <c r="E118" s="38" t="s">
        <v>421</v>
      </c>
      <c r="F118" s="38" t="s">
        <v>340</v>
      </c>
      <c r="G118" s="38" t="s">
        <v>578</v>
      </c>
      <c r="H118" s="38" t="s">
        <v>579</v>
      </c>
      <c r="I118" s="38" t="s">
        <v>579</v>
      </c>
      <c r="J118" s="38">
        <v>5423092</v>
      </c>
      <c r="K118" s="38" t="s">
        <v>166</v>
      </c>
      <c r="L118" s="72">
        <v>0.4812420009062735</v>
      </c>
      <c r="M118" s="81">
        <v>897</v>
      </c>
      <c r="N118" s="90">
        <v>1863.9270851479553</v>
      </c>
      <c r="O118" s="105">
        <v>320</v>
      </c>
      <c r="P118" s="63">
        <v>2.74</v>
      </c>
      <c r="Q118" s="26">
        <v>18.75</v>
      </c>
      <c r="R118" s="26">
        <v>20.6</v>
      </c>
      <c r="S118" s="26">
        <v>29.31995540691193</v>
      </c>
      <c r="T118" s="26">
        <v>25.740318906605925</v>
      </c>
      <c r="U118" s="26">
        <v>19.373219373219371</v>
      </c>
      <c r="V118" s="33">
        <v>-14.285714285714301</v>
      </c>
      <c r="W118" s="43">
        <v>89600</v>
      </c>
      <c r="X118" s="26">
        <v>9.6256684491978604</v>
      </c>
    </row>
    <row r="119" spans="1:24" x14ac:dyDescent="0.25">
      <c r="A119" s="38" t="s">
        <v>646</v>
      </c>
      <c r="B119" s="38" t="s">
        <v>1332</v>
      </c>
      <c r="C119" s="38" t="s">
        <v>420</v>
      </c>
      <c r="D119" s="13">
        <v>3</v>
      </c>
      <c r="E119" s="38" t="s">
        <v>421</v>
      </c>
      <c r="F119" s="38" t="s">
        <v>340</v>
      </c>
      <c r="G119" s="38" t="s">
        <v>647</v>
      </c>
      <c r="H119" s="38" t="s">
        <v>648</v>
      </c>
      <c r="I119" s="38" t="s">
        <v>648</v>
      </c>
      <c r="J119" s="38">
        <v>5431324</v>
      </c>
      <c r="K119" s="38" t="s">
        <v>186</v>
      </c>
      <c r="L119" s="72">
        <v>0.46903565755312443</v>
      </c>
      <c r="M119" s="81">
        <v>771</v>
      </c>
      <c r="N119" s="90">
        <v>1643.7982647676934</v>
      </c>
      <c r="O119" s="105">
        <v>293</v>
      </c>
      <c r="P119" s="63">
        <v>2.34</v>
      </c>
      <c r="Q119" s="26">
        <v>8.8737201365187719</v>
      </c>
      <c r="R119" s="26">
        <v>22.4</v>
      </c>
      <c r="S119" s="26">
        <v>50.06485084306096</v>
      </c>
      <c r="T119" s="26">
        <v>15.866084425036389</v>
      </c>
      <c r="U119" s="26">
        <v>14.572864321608039</v>
      </c>
      <c r="V119" s="33">
        <v>-22.3204419889503</v>
      </c>
      <c r="W119" s="43">
        <v>95200</v>
      </c>
      <c r="X119" s="26">
        <v>21.1864406779661</v>
      </c>
    </row>
    <row r="120" spans="1:24" x14ac:dyDescent="0.25">
      <c r="A120" s="38" t="s">
        <v>679</v>
      </c>
      <c r="B120" s="38" t="s">
        <v>1332</v>
      </c>
      <c r="C120" s="38" t="s">
        <v>420</v>
      </c>
      <c r="D120" s="13">
        <v>3</v>
      </c>
      <c r="E120" s="38" t="s">
        <v>421</v>
      </c>
      <c r="F120" s="38" t="s">
        <v>340</v>
      </c>
      <c r="G120" s="38" t="s">
        <v>680</v>
      </c>
      <c r="H120" s="38" t="s">
        <v>681</v>
      </c>
      <c r="I120" s="38" t="s">
        <v>681</v>
      </c>
      <c r="J120" s="38">
        <v>5434756</v>
      </c>
      <c r="K120" s="38" t="s">
        <v>195</v>
      </c>
      <c r="L120" s="72">
        <v>0.97106410981637903</v>
      </c>
      <c r="M120" s="81">
        <v>389</v>
      </c>
      <c r="N120" s="90">
        <v>400.59147080778939</v>
      </c>
      <c r="O120" s="105">
        <v>101</v>
      </c>
      <c r="P120" s="63">
        <v>3.85</v>
      </c>
      <c r="Q120" s="26">
        <v>13.861386138613863</v>
      </c>
      <c r="R120" s="26">
        <v>7.4</v>
      </c>
      <c r="S120" s="26">
        <v>42.930591259640103</v>
      </c>
      <c r="T120" s="26">
        <v>11.568123393316196</v>
      </c>
      <c r="U120" s="26">
        <v>22.325581395348838</v>
      </c>
      <c r="V120" s="33">
        <v>-36.103151862464202</v>
      </c>
      <c r="W120" s="43" t="s">
        <v>1334</v>
      </c>
      <c r="X120" s="26">
        <v>7.2992700729926998</v>
      </c>
    </row>
    <row r="121" spans="1:24" x14ac:dyDescent="0.25">
      <c r="A121" s="38" t="s">
        <v>786</v>
      </c>
      <c r="B121" s="38" t="s">
        <v>1332</v>
      </c>
      <c r="C121" s="38" t="s">
        <v>420</v>
      </c>
      <c r="D121" s="13">
        <v>3</v>
      </c>
      <c r="E121" s="38" t="s">
        <v>421</v>
      </c>
      <c r="F121" s="38" t="s">
        <v>340</v>
      </c>
      <c r="G121" s="38" t="s">
        <v>787</v>
      </c>
      <c r="H121" s="38" t="s">
        <v>788</v>
      </c>
      <c r="I121" s="38" t="s">
        <v>788</v>
      </c>
      <c r="J121" s="38">
        <v>5451724</v>
      </c>
      <c r="K121" s="38" t="s">
        <v>227</v>
      </c>
      <c r="L121" s="72">
        <v>1.4072421862700168</v>
      </c>
      <c r="M121" s="81">
        <v>1557</v>
      </c>
      <c r="N121" s="90">
        <v>1106.4193606410604</v>
      </c>
      <c r="O121" s="105">
        <v>628</v>
      </c>
      <c r="P121" s="63">
        <v>2.36</v>
      </c>
      <c r="Q121" s="26">
        <v>14.64968152866242</v>
      </c>
      <c r="R121" s="26">
        <v>36.5</v>
      </c>
      <c r="S121" s="26">
        <v>38.407193320488119</v>
      </c>
      <c r="T121" s="26">
        <v>22.312925170068027</v>
      </c>
      <c r="U121" s="26">
        <v>11.941580756013746</v>
      </c>
      <c r="V121" s="33">
        <v>6.65335994677312E-2</v>
      </c>
      <c r="W121" s="43">
        <v>91500</v>
      </c>
      <c r="X121" s="26">
        <v>9.6952908587257625</v>
      </c>
    </row>
    <row r="122" spans="1:24" x14ac:dyDescent="0.25">
      <c r="A122" s="40" t="s">
        <v>819</v>
      </c>
      <c r="B122" s="40" t="s">
        <v>1341</v>
      </c>
      <c r="C122" s="40" t="s">
        <v>420</v>
      </c>
      <c r="D122" s="15">
        <v>4</v>
      </c>
      <c r="E122" s="40" t="s">
        <v>421</v>
      </c>
      <c r="F122" s="40" t="s">
        <v>340</v>
      </c>
      <c r="G122" s="40" t="s">
        <v>821</v>
      </c>
      <c r="H122" s="40" t="s">
        <v>822</v>
      </c>
      <c r="I122" s="40" t="s">
        <v>1313</v>
      </c>
      <c r="J122" s="40">
        <v>5455468</v>
      </c>
      <c r="K122" s="40" t="s">
        <v>238</v>
      </c>
      <c r="L122" s="76">
        <v>0.37259367273872201</v>
      </c>
      <c r="M122" s="85">
        <v>387</v>
      </c>
      <c r="N122" s="94">
        <v>1038.6649809573667</v>
      </c>
      <c r="O122" s="34">
        <v>149</v>
      </c>
      <c r="P122" s="67">
        <v>2.1946308724832213</v>
      </c>
      <c r="Q122" s="35">
        <v>38.862559241706165</v>
      </c>
      <c r="R122" s="35">
        <v>36.4</v>
      </c>
      <c r="S122" s="35">
        <v>33.21190042501518</v>
      </c>
      <c r="T122" s="35">
        <v>39.323076923076918</v>
      </c>
      <c r="U122" s="35">
        <v>17.346938775510203</v>
      </c>
      <c r="V122" s="35">
        <v>-22.337662337662337</v>
      </c>
      <c r="W122" s="45">
        <v>86700</v>
      </c>
      <c r="X122" s="35">
        <v>0</v>
      </c>
    </row>
    <row r="123" spans="1:24" x14ac:dyDescent="0.25">
      <c r="A123" s="40" t="s">
        <v>857</v>
      </c>
      <c r="B123" s="40" t="s">
        <v>1341</v>
      </c>
      <c r="C123" s="40" t="s">
        <v>420</v>
      </c>
      <c r="D123" s="15">
        <v>3</v>
      </c>
      <c r="E123" s="40" t="s">
        <v>421</v>
      </c>
      <c r="F123" s="40" t="s">
        <v>340</v>
      </c>
      <c r="G123" s="40" t="s">
        <v>859</v>
      </c>
      <c r="H123" s="40" t="s">
        <v>860</v>
      </c>
      <c r="I123" s="40" t="s">
        <v>1314</v>
      </c>
      <c r="J123" s="40">
        <v>5459068</v>
      </c>
      <c r="K123" s="40" t="s">
        <v>249</v>
      </c>
      <c r="L123" s="76">
        <v>4.8274068301185897</v>
      </c>
      <c r="M123" s="85">
        <v>5503</v>
      </c>
      <c r="N123" s="94">
        <v>1139.9494995255691</v>
      </c>
      <c r="O123" s="34">
        <v>2297</v>
      </c>
      <c r="P123" s="67">
        <v>2.3957335655202439</v>
      </c>
      <c r="Q123" s="35">
        <v>14.239248283339357</v>
      </c>
      <c r="R123" s="35">
        <v>23.1</v>
      </c>
      <c r="S123" s="35">
        <v>41.553544494720967</v>
      </c>
      <c r="T123" s="35">
        <v>15.173453996983408</v>
      </c>
      <c r="U123" s="35">
        <v>10.088763801688676</v>
      </c>
      <c r="V123" s="35">
        <v>-7.7207116482040954</v>
      </c>
      <c r="W123" s="45">
        <v>106900</v>
      </c>
      <c r="X123" s="35">
        <v>2.5695931477516059</v>
      </c>
    </row>
    <row r="124" spans="1:24" x14ac:dyDescent="0.25">
      <c r="A124" s="38" t="s">
        <v>928</v>
      </c>
      <c r="B124" s="38" t="s">
        <v>1332</v>
      </c>
      <c r="C124" s="38" t="s">
        <v>420</v>
      </c>
      <c r="D124" s="13">
        <v>3</v>
      </c>
      <c r="E124" s="38" t="s">
        <v>421</v>
      </c>
      <c r="F124" s="38" t="s">
        <v>340</v>
      </c>
      <c r="G124" s="38" t="s">
        <v>929</v>
      </c>
      <c r="H124" s="38" t="s">
        <v>930</v>
      </c>
      <c r="I124" s="38" t="s">
        <v>930</v>
      </c>
      <c r="J124" s="38">
        <v>5465356</v>
      </c>
      <c r="K124" s="38" t="s">
        <v>271</v>
      </c>
      <c r="L124" s="72">
        <v>0.29181647834201641</v>
      </c>
      <c r="M124" s="81">
        <v>338</v>
      </c>
      <c r="N124" s="90">
        <v>1158.2622130195655</v>
      </c>
      <c r="O124" s="105">
        <v>131</v>
      </c>
      <c r="P124" s="63">
        <v>2.58</v>
      </c>
      <c r="Q124" s="26">
        <v>18.320610687022899</v>
      </c>
      <c r="R124" s="26">
        <v>41.2</v>
      </c>
      <c r="S124" s="26">
        <v>48.816568047337277</v>
      </c>
      <c r="T124" s="26">
        <v>36.094674556213022</v>
      </c>
      <c r="U124" s="26">
        <v>1.7921146953405016</v>
      </c>
      <c r="V124" s="33">
        <v>-19.767441860465102</v>
      </c>
      <c r="W124" s="43">
        <v>119400</v>
      </c>
      <c r="X124" s="26">
        <v>5.6701030927835054</v>
      </c>
    </row>
    <row r="125" spans="1:24" s="5" customFormat="1" x14ac:dyDescent="0.25">
      <c r="A125" s="40" t="s">
        <v>1006</v>
      </c>
      <c r="B125" s="40" t="s">
        <v>1341</v>
      </c>
      <c r="C125" s="40" t="s">
        <v>420</v>
      </c>
      <c r="D125" s="15">
        <v>4</v>
      </c>
      <c r="E125" s="40" t="s">
        <v>421</v>
      </c>
      <c r="F125" s="40" t="s">
        <v>340</v>
      </c>
      <c r="G125" s="40" t="s">
        <v>1007</v>
      </c>
      <c r="H125" s="40" t="s">
        <v>1008</v>
      </c>
      <c r="I125" s="40" t="s">
        <v>1315</v>
      </c>
      <c r="J125" s="40">
        <v>5474740</v>
      </c>
      <c r="K125" s="40" t="s">
        <v>295</v>
      </c>
      <c r="L125" s="76">
        <v>6.5776913898423876E-3</v>
      </c>
      <c r="M125" s="85">
        <v>13</v>
      </c>
      <c r="N125" s="94">
        <v>1976.3773077093992</v>
      </c>
      <c r="O125" s="34">
        <v>5</v>
      </c>
      <c r="P125" s="67">
        <v>2.6</v>
      </c>
      <c r="Q125" s="35">
        <v>28.71287128712871</v>
      </c>
      <c r="R125" s="35">
        <v>57.7</v>
      </c>
      <c r="S125" s="35">
        <v>57.463414634146339</v>
      </c>
      <c r="T125" s="35">
        <v>32.292682926829272</v>
      </c>
      <c r="U125" s="35">
        <v>7.85024154589372</v>
      </c>
      <c r="V125" s="35">
        <v>-9.0909090909090917</v>
      </c>
      <c r="W125" s="45">
        <v>100700</v>
      </c>
      <c r="X125" s="35">
        <v>0</v>
      </c>
    </row>
    <row r="126" spans="1:24" x14ac:dyDescent="0.25">
      <c r="A126" s="38" t="s">
        <v>1015</v>
      </c>
      <c r="B126" s="38" t="s">
        <v>1332</v>
      </c>
      <c r="C126" s="38" t="s">
        <v>420</v>
      </c>
      <c r="D126" s="13">
        <v>3</v>
      </c>
      <c r="E126" s="38" t="s">
        <v>421</v>
      </c>
      <c r="F126" s="38" t="s">
        <v>340</v>
      </c>
      <c r="G126" s="38" t="s">
        <v>1016</v>
      </c>
      <c r="H126" s="38" t="s">
        <v>1017</v>
      </c>
      <c r="I126" s="38" t="s">
        <v>1017</v>
      </c>
      <c r="J126" s="38">
        <v>5475292</v>
      </c>
      <c r="K126" s="38" t="s">
        <v>298</v>
      </c>
      <c r="L126" s="72">
        <v>8.7749372478237433</v>
      </c>
      <c r="M126" s="81">
        <v>13595</v>
      </c>
      <c r="N126" s="90">
        <v>1549.2988287034955</v>
      </c>
      <c r="O126" s="105">
        <v>6044</v>
      </c>
      <c r="P126" s="63">
        <v>2.25</v>
      </c>
      <c r="Q126" s="26">
        <v>15.238252812706818</v>
      </c>
      <c r="R126" s="26">
        <v>21.9</v>
      </c>
      <c r="S126" s="26">
        <v>35.807282089003309</v>
      </c>
      <c r="T126" s="26">
        <v>16.712187200118105</v>
      </c>
      <c r="U126" s="26">
        <v>3.8725985844287161</v>
      </c>
      <c r="V126" s="33">
        <v>1.4646840148698901</v>
      </c>
      <c r="W126" s="43">
        <v>126600</v>
      </c>
      <c r="X126" s="26">
        <v>1.2520742193392669</v>
      </c>
    </row>
    <row r="127" spans="1:24" x14ac:dyDescent="0.25">
      <c r="A127" s="38" t="s">
        <v>985</v>
      </c>
      <c r="B127" s="38" t="s">
        <v>1332</v>
      </c>
      <c r="C127" s="38" t="s">
        <v>420</v>
      </c>
      <c r="D127" s="13">
        <v>3</v>
      </c>
      <c r="E127" s="38" t="s">
        <v>421</v>
      </c>
      <c r="F127" s="38" t="s">
        <v>340</v>
      </c>
      <c r="G127" s="38" t="s">
        <v>986</v>
      </c>
      <c r="H127" s="38" t="s">
        <v>987</v>
      </c>
      <c r="I127" s="38" t="s">
        <v>987</v>
      </c>
      <c r="J127" s="38">
        <v>5471212</v>
      </c>
      <c r="K127" s="38" t="s">
        <v>288</v>
      </c>
      <c r="L127" s="72">
        <v>3.6884665204075309</v>
      </c>
      <c r="M127" s="81">
        <v>10842</v>
      </c>
      <c r="N127" s="90">
        <v>2939.4329432064601</v>
      </c>
      <c r="O127" s="105">
        <v>4510</v>
      </c>
      <c r="P127" s="63">
        <v>2.39</v>
      </c>
      <c r="Q127" s="26">
        <v>15.321507760532151</v>
      </c>
      <c r="R127" s="26">
        <v>20.8</v>
      </c>
      <c r="S127" s="26">
        <v>42.095554325770152</v>
      </c>
      <c r="T127" s="26">
        <v>15.310383223531595</v>
      </c>
      <c r="U127" s="26">
        <v>4.7374999999999998</v>
      </c>
      <c r="V127" s="33">
        <v>-1.6570083303151</v>
      </c>
      <c r="W127" s="43">
        <v>120600</v>
      </c>
      <c r="X127" s="26">
        <v>0.49439056854915386</v>
      </c>
    </row>
    <row r="128" spans="1:24" x14ac:dyDescent="0.25">
      <c r="A128" s="39" t="s">
        <v>39</v>
      </c>
      <c r="B128" s="39" t="s">
        <v>1333</v>
      </c>
      <c r="C128" s="39"/>
      <c r="D128" s="14">
        <v>3</v>
      </c>
      <c r="E128" s="39"/>
      <c r="F128" s="39"/>
      <c r="G128" s="39"/>
      <c r="H128" s="39"/>
      <c r="I128" s="39"/>
      <c r="J128" s="39">
        <v>54039</v>
      </c>
      <c r="K128" s="39" t="s">
        <v>38</v>
      </c>
      <c r="L128" s="73">
        <v>910.13742941008002</v>
      </c>
      <c r="M128" s="82">
        <v>181953</v>
      </c>
      <c r="N128" s="91">
        <v>199.91815974202459</v>
      </c>
      <c r="O128" s="101">
        <v>76919</v>
      </c>
      <c r="P128" s="64">
        <v>2.33</v>
      </c>
      <c r="Q128" s="23">
        <v>16.56807810813973</v>
      </c>
      <c r="R128" s="23">
        <v>22.9</v>
      </c>
      <c r="S128" s="23">
        <v>37.248080548273457</v>
      </c>
      <c r="T128" s="23">
        <v>18.191762262768048</v>
      </c>
      <c r="U128" s="23">
        <v>9.7194700679497394</v>
      </c>
      <c r="V128" s="41">
        <v>-6.3803007308495197</v>
      </c>
      <c r="W128" s="44">
        <v>118200</v>
      </c>
      <c r="X128" s="23">
        <v>9.7924157861066377</v>
      </c>
    </row>
    <row r="129" spans="1:24" x14ac:dyDescent="0.25">
      <c r="A129" s="37" t="s">
        <v>1183</v>
      </c>
      <c r="B129" s="37" t="s">
        <v>1331</v>
      </c>
      <c r="C129" s="37" t="s">
        <v>725</v>
      </c>
      <c r="D129" s="12">
        <v>7</v>
      </c>
      <c r="E129" s="37" t="s">
        <v>726</v>
      </c>
      <c r="F129" s="37" t="s">
        <v>340</v>
      </c>
      <c r="G129" s="37" t="s">
        <v>1184</v>
      </c>
      <c r="H129" s="37" t="s">
        <v>1185</v>
      </c>
      <c r="I129" s="37" t="s">
        <v>1185</v>
      </c>
      <c r="J129" s="37" t="s">
        <v>1302</v>
      </c>
      <c r="K129" s="37" t="s">
        <v>1302</v>
      </c>
      <c r="L129" s="71">
        <v>387.02395768547706</v>
      </c>
      <c r="M129" s="80">
        <v>12491</v>
      </c>
      <c r="N129" s="89">
        <v>32.274487798378274</v>
      </c>
      <c r="O129" s="104">
        <v>4880</v>
      </c>
      <c r="P129" s="62">
        <v>2.4874999999999998</v>
      </c>
      <c r="Q129" s="32">
        <v>19.733606557377048</v>
      </c>
      <c r="R129" s="32">
        <v>26.895475819032761</v>
      </c>
      <c r="S129" s="32">
        <v>38.8679849491634</v>
      </c>
      <c r="T129" s="32">
        <v>17.849798470017276</v>
      </c>
      <c r="U129" s="32">
        <v>11.837592654054651</v>
      </c>
      <c r="V129" s="32">
        <v>6.9180798110183099</v>
      </c>
      <c r="W129" s="42">
        <v>119700</v>
      </c>
      <c r="X129" s="32">
        <v>25.432845856446463</v>
      </c>
    </row>
    <row r="130" spans="1:24" x14ac:dyDescent="0.25">
      <c r="A130" s="38" t="s">
        <v>724</v>
      </c>
      <c r="B130" s="38" t="s">
        <v>1332</v>
      </c>
      <c r="C130" s="38" t="s">
        <v>725</v>
      </c>
      <c r="D130" s="13">
        <v>7</v>
      </c>
      <c r="E130" s="38" t="s">
        <v>726</v>
      </c>
      <c r="F130" s="38" t="s">
        <v>340</v>
      </c>
      <c r="G130" s="38" t="s">
        <v>727</v>
      </c>
      <c r="H130" s="38" t="s">
        <v>728</v>
      </c>
      <c r="I130" s="38" t="s">
        <v>728</v>
      </c>
      <c r="J130" s="38">
        <v>5440828</v>
      </c>
      <c r="K130" s="38" t="s">
        <v>207</v>
      </c>
      <c r="L130" s="72">
        <v>0.24566001897511316</v>
      </c>
      <c r="M130" s="81">
        <v>512</v>
      </c>
      <c r="N130" s="90">
        <v>2084.1812279265055</v>
      </c>
      <c r="O130" s="105">
        <v>221</v>
      </c>
      <c r="P130" s="63">
        <v>2.3199999999999998</v>
      </c>
      <c r="Q130" s="26">
        <v>20.361990950226243</v>
      </c>
      <c r="R130" s="26">
        <v>47.2</v>
      </c>
      <c r="S130" s="26">
        <v>45.1171875</v>
      </c>
      <c r="T130" s="26">
        <v>13.671875</v>
      </c>
      <c r="U130" s="26">
        <v>5.0125313283208017</v>
      </c>
      <c r="V130" s="33">
        <v>-0.24449877750611199</v>
      </c>
      <c r="W130" s="43">
        <v>104500</v>
      </c>
      <c r="X130" s="26">
        <v>10.970464135021098</v>
      </c>
    </row>
    <row r="131" spans="1:24" x14ac:dyDescent="0.25">
      <c r="A131" s="38" t="s">
        <v>1091</v>
      </c>
      <c r="B131" s="38" t="s">
        <v>1332</v>
      </c>
      <c r="C131" s="38" t="s">
        <v>725</v>
      </c>
      <c r="D131" s="13">
        <v>7</v>
      </c>
      <c r="E131" s="38" t="s">
        <v>726</v>
      </c>
      <c r="F131" s="38" t="s">
        <v>340</v>
      </c>
      <c r="G131" s="38" t="s">
        <v>1092</v>
      </c>
      <c r="H131" s="38" t="s">
        <v>1093</v>
      </c>
      <c r="I131" s="38" t="s">
        <v>1093</v>
      </c>
      <c r="J131" s="38">
        <v>5485972</v>
      </c>
      <c r="K131" s="38" t="s">
        <v>323</v>
      </c>
      <c r="L131" s="72">
        <v>1.9908150817723458</v>
      </c>
      <c r="M131" s="81">
        <v>3963</v>
      </c>
      <c r="N131" s="90">
        <v>1990.6419417276536</v>
      </c>
      <c r="O131" s="105">
        <v>1561</v>
      </c>
      <c r="P131" s="63">
        <v>2.5299999999999998</v>
      </c>
      <c r="Q131" s="26">
        <v>15.118513773222295</v>
      </c>
      <c r="R131" s="26">
        <v>24.7</v>
      </c>
      <c r="S131" s="26">
        <v>34.923038102447642</v>
      </c>
      <c r="T131" s="26">
        <v>20.015163002274448</v>
      </c>
      <c r="U131" s="26">
        <v>16.015907447577728</v>
      </c>
      <c r="V131" s="33">
        <v>-3.8442822384428199</v>
      </c>
      <c r="W131" s="43">
        <v>79000</v>
      </c>
      <c r="X131" s="26">
        <v>3.2630522088353415</v>
      </c>
    </row>
    <row r="132" spans="1:24" x14ac:dyDescent="0.25">
      <c r="A132" s="39" t="s">
        <v>41</v>
      </c>
      <c r="B132" s="39" t="s">
        <v>1333</v>
      </c>
      <c r="C132" s="39"/>
      <c r="D132" s="14">
        <v>7</v>
      </c>
      <c r="E132" s="39"/>
      <c r="F132" s="39"/>
      <c r="G132" s="39"/>
      <c r="H132" s="39"/>
      <c r="I132" s="39"/>
      <c r="J132" s="39">
        <v>54041</v>
      </c>
      <c r="K132" s="39" t="s">
        <v>40</v>
      </c>
      <c r="L132" s="73">
        <v>389.2604327862245</v>
      </c>
      <c r="M132" s="82">
        <v>16966</v>
      </c>
      <c r="N132" s="91">
        <v>43.585215888914789</v>
      </c>
      <c r="O132" s="101">
        <v>6662</v>
      </c>
      <c r="P132" s="64">
        <v>2.4900000000000002</v>
      </c>
      <c r="Q132" s="23">
        <v>18.673071149804862</v>
      </c>
      <c r="R132" s="23">
        <v>27.2</v>
      </c>
      <c r="S132" s="23">
        <v>38.135093716845454</v>
      </c>
      <c r="T132" s="23">
        <v>18.236497052808854</v>
      </c>
      <c r="U132" s="23">
        <v>12.561455260570305</v>
      </c>
      <c r="V132" s="41">
        <v>4.0373808942096296</v>
      </c>
      <c r="W132" s="44">
        <v>119700</v>
      </c>
      <c r="X132" s="23">
        <v>19.613597456590853</v>
      </c>
    </row>
    <row r="133" spans="1:24" x14ac:dyDescent="0.25">
      <c r="A133" s="37" t="s">
        <v>1186</v>
      </c>
      <c r="B133" s="37" t="s">
        <v>1331</v>
      </c>
      <c r="C133" s="37" t="s">
        <v>675</v>
      </c>
      <c r="D133" s="12">
        <v>2</v>
      </c>
      <c r="E133" s="37" t="s">
        <v>676</v>
      </c>
      <c r="F133" s="37" t="s">
        <v>340</v>
      </c>
      <c r="G133" s="37" t="s">
        <v>1187</v>
      </c>
      <c r="H133" s="37" t="s">
        <v>1188</v>
      </c>
      <c r="I133" s="37" t="s">
        <v>1188</v>
      </c>
      <c r="J133" s="37" t="s">
        <v>1302</v>
      </c>
      <c r="K133" s="37" t="s">
        <v>1302</v>
      </c>
      <c r="L133" s="71">
        <v>437.55506483051818</v>
      </c>
      <c r="M133" s="80">
        <v>18555</v>
      </c>
      <c r="N133" s="89">
        <v>42.406091236052909</v>
      </c>
      <c r="O133" s="104">
        <v>6980</v>
      </c>
      <c r="P133" s="62">
        <v>2.6507163323782237</v>
      </c>
      <c r="Q133" s="32">
        <v>19.255014326647565</v>
      </c>
      <c r="R133" s="32">
        <v>31.677725118483412</v>
      </c>
      <c r="S133" s="32">
        <v>37.369981137159797</v>
      </c>
      <c r="T133" s="32">
        <v>27.407847800237811</v>
      </c>
      <c r="U133" s="32">
        <v>19.746239173377905</v>
      </c>
      <c r="V133" s="32">
        <v>-4.5647343970914998</v>
      </c>
      <c r="W133" s="42">
        <v>82900</v>
      </c>
      <c r="X133" s="32">
        <v>34.015168926683522</v>
      </c>
    </row>
    <row r="134" spans="1:24" x14ac:dyDescent="0.25">
      <c r="A134" s="38" t="s">
        <v>674</v>
      </c>
      <c r="B134" s="38" t="s">
        <v>1332</v>
      </c>
      <c r="C134" s="38" t="s">
        <v>675</v>
      </c>
      <c r="D134" s="13">
        <v>2</v>
      </c>
      <c r="E134" s="38" t="s">
        <v>676</v>
      </c>
      <c r="F134" s="38" t="s">
        <v>340</v>
      </c>
      <c r="G134" s="38" t="s">
        <v>677</v>
      </c>
      <c r="H134" s="38" t="s">
        <v>678</v>
      </c>
      <c r="I134" s="38" t="s">
        <v>678</v>
      </c>
      <c r="J134" s="38">
        <v>5434516</v>
      </c>
      <c r="K134" s="38" t="s">
        <v>194</v>
      </c>
      <c r="L134" s="72">
        <v>0.6011200004226378</v>
      </c>
      <c r="M134" s="81">
        <v>1527</v>
      </c>
      <c r="N134" s="90">
        <v>2540.2581829358378</v>
      </c>
      <c r="O134" s="105">
        <v>555</v>
      </c>
      <c r="P134" s="63">
        <v>2.75</v>
      </c>
      <c r="Q134" s="26">
        <v>23.603603603603602</v>
      </c>
      <c r="R134" s="26">
        <v>19.899999999999999</v>
      </c>
      <c r="S134" s="26">
        <v>38.899803536345779</v>
      </c>
      <c r="T134" s="26">
        <v>25.147347740667975</v>
      </c>
      <c r="U134" s="26">
        <v>12.075848303393213</v>
      </c>
      <c r="V134" s="33">
        <v>-9.0192644483362496</v>
      </c>
      <c r="W134" s="43">
        <v>64400</v>
      </c>
      <c r="X134" s="26">
        <v>9.9678456591639879</v>
      </c>
    </row>
    <row r="135" spans="1:24" x14ac:dyDescent="0.25">
      <c r="A135" s="38" t="s">
        <v>1079</v>
      </c>
      <c r="B135" s="38" t="s">
        <v>1332</v>
      </c>
      <c r="C135" s="38" t="s">
        <v>675</v>
      </c>
      <c r="D135" s="13">
        <v>2</v>
      </c>
      <c r="E135" s="38" t="s">
        <v>676</v>
      </c>
      <c r="F135" s="38" t="s">
        <v>340</v>
      </c>
      <c r="G135" s="38" t="s">
        <v>1080</v>
      </c>
      <c r="H135" s="38" t="s">
        <v>1081</v>
      </c>
      <c r="I135" s="38" t="s">
        <v>1081</v>
      </c>
      <c r="J135" s="38">
        <v>5485804</v>
      </c>
      <c r="K135" s="38" t="s">
        <v>319</v>
      </c>
      <c r="L135" s="72">
        <v>0.55265057842111154</v>
      </c>
      <c r="M135" s="81">
        <v>543</v>
      </c>
      <c r="N135" s="90">
        <v>982.53764892695369</v>
      </c>
      <c r="O135" s="105">
        <v>224</v>
      </c>
      <c r="P135" s="63">
        <v>2.42</v>
      </c>
      <c r="Q135" s="26">
        <v>25</v>
      </c>
      <c r="R135" s="26">
        <v>26.6</v>
      </c>
      <c r="S135" s="26">
        <v>46.040515653775323</v>
      </c>
      <c r="T135" s="26">
        <v>32.596685082872931</v>
      </c>
      <c r="U135" s="26">
        <v>13.247863247863249</v>
      </c>
      <c r="V135" s="33">
        <v>-32.299741602067201</v>
      </c>
      <c r="W135" s="43">
        <v>119900</v>
      </c>
      <c r="X135" s="26">
        <v>21.167883211678831</v>
      </c>
    </row>
    <row r="136" spans="1:24" x14ac:dyDescent="0.25">
      <c r="A136" s="39" t="s">
        <v>43</v>
      </c>
      <c r="B136" s="39" t="s">
        <v>1333</v>
      </c>
      <c r="C136" s="39"/>
      <c r="D136" s="14">
        <v>2</v>
      </c>
      <c r="E136" s="39"/>
      <c r="F136" s="39"/>
      <c r="G136" s="39"/>
      <c r="H136" s="39"/>
      <c r="I136" s="39"/>
      <c r="J136" s="39">
        <v>54043</v>
      </c>
      <c r="K136" s="39" t="s">
        <v>42</v>
      </c>
      <c r="L136" s="73">
        <v>438.70883540936188</v>
      </c>
      <c r="M136" s="82">
        <v>20625</v>
      </c>
      <c r="N136" s="91">
        <v>47.01295787844046</v>
      </c>
      <c r="O136" s="101">
        <v>7759</v>
      </c>
      <c r="P136" s="64">
        <v>2.65</v>
      </c>
      <c r="Q136" s="23">
        <v>19.731924217038276</v>
      </c>
      <c r="R136" s="23">
        <v>30.8</v>
      </c>
      <c r="S136" s="23">
        <v>37.711515151515151</v>
      </c>
      <c r="T136" s="23">
        <v>27.377017305074858</v>
      </c>
      <c r="U136" s="23">
        <v>19.013121924548933</v>
      </c>
      <c r="V136" s="41">
        <v>-5.7872928176795604</v>
      </c>
      <c r="W136" s="44">
        <v>82900</v>
      </c>
      <c r="X136" s="23">
        <v>32.09001875390706</v>
      </c>
    </row>
    <row r="137" spans="1:24" x14ac:dyDescent="0.25">
      <c r="A137" s="37" t="s">
        <v>1288</v>
      </c>
      <c r="B137" s="37" t="s">
        <v>1331</v>
      </c>
      <c r="C137" s="37" t="s">
        <v>516</v>
      </c>
      <c r="D137" s="12">
        <v>2</v>
      </c>
      <c r="E137" s="37" t="s">
        <v>517</v>
      </c>
      <c r="F137" s="37" t="s">
        <v>340</v>
      </c>
      <c r="G137" s="37" t="s">
        <v>1289</v>
      </c>
      <c r="H137" s="37" t="s">
        <v>1290</v>
      </c>
      <c r="I137" s="37" t="s">
        <v>1290</v>
      </c>
      <c r="J137" s="37" t="s">
        <v>1302</v>
      </c>
      <c r="K137" s="37" t="s">
        <v>1302</v>
      </c>
      <c r="L137" s="71">
        <v>451.57999994563897</v>
      </c>
      <c r="M137" s="80">
        <v>28215</v>
      </c>
      <c r="N137" s="89">
        <v>62.480623595811394</v>
      </c>
      <c r="O137" s="104">
        <v>10693</v>
      </c>
      <c r="P137" s="62">
        <v>2.5859908351257834</v>
      </c>
      <c r="Q137" s="32">
        <v>24.904142897222481</v>
      </c>
      <c r="R137" s="32">
        <v>40.096359743040679</v>
      </c>
      <c r="S137" s="32">
        <v>38.302321460216199</v>
      </c>
      <c r="T137" s="32">
        <v>31.913586936888116</v>
      </c>
      <c r="U137" s="32">
        <v>20.214059839455121</v>
      </c>
      <c r="V137" s="32">
        <v>-11.114216508291401</v>
      </c>
      <c r="W137" s="42">
        <v>92100</v>
      </c>
      <c r="X137" s="32">
        <v>23.099141295862609</v>
      </c>
    </row>
    <row r="138" spans="1:24" x14ac:dyDescent="0.25">
      <c r="A138" s="38" t="s">
        <v>515</v>
      </c>
      <c r="B138" s="38" t="s">
        <v>1332</v>
      </c>
      <c r="C138" s="38" t="s">
        <v>516</v>
      </c>
      <c r="D138" s="13">
        <v>2</v>
      </c>
      <c r="E138" s="38" t="s">
        <v>517</v>
      </c>
      <c r="F138" s="38" t="s">
        <v>340</v>
      </c>
      <c r="G138" s="38" t="s">
        <v>518</v>
      </c>
      <c r="H138" s="38" t="s">
        <v>519</v>
      </c>
      <c r="I138" s="38" t="s">
        <v>519</v>
      </c>
      <c r="J138" s="38">
        <v>5414524</v>
      </c>
      <c r="K138" s="38" t="s">
        <v>150</v>
      </c>
      <c r="L138" s="72">
        <v>0.6800730472555887</v>
      </c>
      <c r="M138" s="81">
        <v>911</v>
      </c>
      <c r="N138" s="90">
        <v>1339.5619833432734</v>
      </c>
      <c r="O138" s="105">
        <v>412</v>
      </c>
      <c r="P138" s="63">
        <v>2.21</v>
      </c>
      <c r="Q138" s="26">
        <v>16.50485436893204</v>
      </c>
      <c r="R138" s="26">
        <v>30.2</v>
      </c>
      <c r="S138" s="26">
        <v>45.993413830954992</v>
      </c>
      <c r="T138" s="26">
        <v>24.259055982436884</v>
      </c>
      <c r="U138" s="26">
        <v>19.512195121951219</v>
      </c>
      <c r="V138" s="33">
        <v>-18.789808917197501</v>
      </c>
      <c r="W138" s="43">
        <v>113500</v>
      </c>
      <c r="X138" s="26">
        <v>7.945736434108527</v>
      </c>
    </row>
    <row r="139" spans="1:24" x14ac:dyDescent="0.25">
      <c r="A139" s="38" t="s">
        <v>759</v>
      </c>
      <c r="B139" s="38" t="s">
        <v>1332</v>
      </c>
      <c r="C139" s="38" t="s">
        <v>516</v>
      </c>
      <c r="D139" s="13">
        <v>2</v>
      </c>
      <c r="E139" s="38" t="s">
        <v>517</v>
      </c>
      <c r="F139" s="38" t="s">
        <v>340</v>
      </c>
      <c r="G139" s="38" t="s">
        <v>760</v>
      </c>
      <c r="H139" s="38" t="s">
        <v>761</v>
      </c>
      <c r="I139" s="38" t="s">
        <v>761</v>
      </c>
      <c r="J139" s="38">
        <v>5448148</v>
      </c>
      <c r="K139" s="38" t="s">
        <v>218</v>
      </c>
      <c r="L139" s="72">
        <v>1.2335117387132903</v>
      </c>
      <c r="M139" s="81">
        <v>1680</v>
      </c>
      <c r="N139" s="90">
        <v>1361.9651498026712</v>
      </c>
      <c r="O139" s="105">
        <v>609</v>
      </c>
      <c r="P139" s="63">
        <v>2.76</v>
      </c>
      <c r="Q139" s="26">
        <v>17.569786535303777</v>
      </c>
      <c r="R139" s="26">
        <v>24.9</v>
      </c>
      <c r="S139" s="26">
        <v>25.654761904761902</v>
      </c>
      <c r="T139" s="26">
        <v>18.69047619047619</v>
      </c>
      <c r="U139" s="26">
        <v>20.223820943245403</v>
      </c>
      <c r="V139" s="33">
        <v>-19.111860595840401</v>
      </c>
      <c r="W139" s="43">
        <v>89300</v>
      </c>
      <c r="X139" s="26">
        <v>2.4881516587677726</v>
      </c>
    </row>
    <row r="140" spans="1:24" x14ac:dyDescent="0.25">
      <c r="A140" s="38" t="s">
        <v>777</v>
      </c>
      <c r="B140" s="38" t="s">
        <v>1332</v>
      </c>
      <c r="C140" s="38" t="s">
        <v>516</v>
      </c>
      <c r="D140" s="13">
        <v>2</v>
      </c>
      <c r="E140" s="38" t="s">
        <v>517</v>
      </c>
      <c r="F140" s="38" t="s">
        <v>340</v>
      </c>
      <c r="G140" s="38" t="s">
        <v>778</v>
      </c>
      <c r="H140" s="38" t="s">
        <v>779</v>
      </c>
      <c r="I140" s="38" t="s">
        <v>779</v>
      </c>
      <c r="J140" s="38">
        <v>5450932</v>
      </c>
      <c r="K140" s="38" t="s">
        <v>224</v>
      </c>
      <c r="L140" s="72">
        <v>1.1507690548562817</v>
      </c>
      <c r="M140" s="81">
        <v>1174</v>
      </c>
      <c r="N140" s="90">
        <v>1020.1873217268774</v>
      </c>
      <c r="O140" s="105">
        <v>372</v>
      </c>
      <c r="P140" s="63">
        <v>3.16</v>
      </c>
      <c r="Q140" s="26">
        <v>17.473118279569892</v>
      </c>
      <c r="R140" s="26">
        <v>24</v>
      </c>
      <c r="S140" s="26">
        <v>41.482112436115841</v>
      </c>
      <c r="T140" s="26">
        <v>20.868824531516182</v>
      </c>
      <c r="U140" s="26">
        <v>11.432706222865413</v>
      </c>
      <c r="V140" s="33">
        <v>1.7127799736495399</v>
      </c>
      <c r="W140" s="43">
        <v>153300</v>
      </c>
      <c r="X140" s="26">
        <v>6.3380281690140841</v>
      </c>
    </row>
    <row r="141" spans="1:24" x14ac:dyDescent="0.25">
      <c r="A141" s="38" t="s">
        <v>813</v>
      </c>
      <c r="B141" s="38" t="s">
        <v>1332</v>
      </c>
      <c r="C141" s="38" t="s">
        <v>516</v>
      </c>
      <c r="D141" s="13">
        <v>2</v>
      </c>
      <c r="E141" s="38" t="s">
        <v>517</v>
      </c>
      <c r="F141" s="38" t="s">
        <v>340</v>
      </c>
      <c r="G141" s="38" t="s">
        <v>814</v>
      </c>
      <c r="H141" s="38" t="s">
        <v>815</v>
      </c>
      <c r="I141" s="38" t="s">
        <v>815</v>
      </c>
      <c r="J141" s="38">
        <v>5454892</v>
      </c>
      <c r="K141" s="38" t="s">
        <v>236</v>
      </c>
      <c r="L141" s="72">
        <v>0.3357723566324074</v>
      </c>
      <c r="M141" s="81">
        <v>350</v>
      </c>
      <c r="N141" s="90">
        <v>1042.3728847433638</v>
      </c>
      <c r="O141" s="105">
        <v>152</v>
      </c>
      <c r="P141" s="63">
        <v>2.2999999999999998</v>
      </c>
      <c r="Q141" s="26">
        <v>5.2631578947368416</v>
      </c>
      <c r="R141" s="26">
        <v>14</v>
      </c>
      <c r="S141" s="26">
        <v>38.857142857142854</v>
      </c>
      <c r="T141" s="26">
        <v>19.428571428571427</v>
      </c>
      <c r="U141" s="26">
        <v>6.1818181818181817</v>
      </c>
      <c r="V141" s="33">
        <v>-2.7863777089783301</v>
      </c>
      <c r="W141" s="43">
        <v>153000</v>
      </c>
      <c r="X141" s="26">
        <v>8.9285714285714288</v>
      </c>
    </row>
    <row r="142" spans="1:24" x14ac:dyDescent="0.25">
      <c r="A142" s="38" t="s">
        <v>1085</v>
      </c>
      <c r="B142" s="38" t="s">
        <v>1332</v>
      </c>
      <c r="C142" s="38" t="s">
        <v>516</v>
      </c>
      <c r="D142" s="13">
        <v>2</v>
      </c>
      <c r="E142" s="38" t="s">
        <v>517</v>
      </c>
      <c r="F142" s="38" t="s">
        <v>340</v>
      </c>
      <c r="G142" s="38" t="s">
        <v>1086</v>
      </c>
      <c r="H142" s="38" t="s">
        <v>1087</v>
      </c>
      <c r="I142" s="38" t="s">
        <v>1087</v>
      </c>
      <c r="J142" s="38">
        <v>5485900</v>
      </c>
      <c r="K142" s="38" t="s">
        <v>321</v>
      </c>
      <c r="L142" s="72">
        <v>0.33734568175860447</v>
      </c>
      <c r="M142" s="81">
        <v>456</v>
      </c>
      <c r="N142" s="90">
        <v>1351.7291747232186</v>
      </c>
      <c r="O142" s="105">
        <v>144</v>
      </c>
      <c r="P142" s="63">
        <v>3.17</v>
      </c>
      <c r="Q142" s="26">
        <v>22.222222222222221</v>
      </c>
      <c r="R142" s="26">
        <v>25.7</v>
      </c>
      <c r="S142" s="26">
        <v>36.622807017543856</v>
      </c>
      <c r="T142" s="26">
        <v>17.982456140350877</v>
      </c>
      <c r="U142" s="26">
        <v>11.387900355871885</v>
      </c>
      <c r="V142" s="33">
        <v>-5.8962264150943398</v>
      </c>
      <c r="W142" s="43">
        <v>59000</v>
      </c>
      <c r="X142" s="26">
        <v>3.1818181818181817</v>
      </c>
    </row>
    <row r="143" spans="1:24" x14ac:dyDescent="0.25">
      <c r="A143" s="39" t="s">
        <v>45</v>
      </c>
      <c r="B143" s="39" t="s">
        <v>1333</v>
      </c>
      <c r="C143" s="39"/>
      <c r="D143" s="14">
        <v>2</v>
      </c>
      <c r="E143" s="39"/>
      <c r="F143" s="39"/>
      <c r="G143" s="39"/>
      <c r="H143" s="39"/>
      <c r="I143" s="39"/>
      <c r="J143" s="39">
        <v>54045</v>
      </c>
      <c r="K143" s="39" t="s">
        <v>44</v>
      </c>
      <c r="L143" s="73">
        <v>455.31747182485509</v>
      </c>
      <c r="M143" s="82">
        <v>32786</v>
      </c>
      <c r="N143" s="91">
        <v>72.006900742459635</v>
      </c>
      <c r="O143" s="101">
        <v>12382</v>
      </c>
      <c r="P143" s="64">
        <v>2.6</v>
      </c>
      <c r="Q143" s="23">
        <v>23.768373445323856</v>
      </c>
      <c r="R143" s="23">
        <v>38.1</v>
      </c>
      <c r="S143" s="23">
        <v>37.964375038126029</v>
      </c>
      <c r="T143" s="23">
        <v>30.274091529207492</v>
      </c>
      <c r="U143" s="23">
        <v>19.672131147540984</v>
      </c>
      <c r="V143" s="41">
        <v>-11.365430149960501</v>
      </c>
      <c r="W143" s="44">
        <v>92100</v>
      </c>
      <c r="X143" s="23">
        <v>20.488521089161775</v>
      </c>
    </row>
    <row r="144" spans="1:24" x14ac:dyDescent="0.25">
      <c r="A144" s="37" t="s">
        <v>1189</v>
      </c>
      <c r="B144" s="37" t="s">
        <v>1331</v>
      </c>
      <c r="C144" s="37" t="s">
        <v>390</v>
      </c>
      <c r="D144" s="12">
        <v>6</v>
      </c>
      <c r="E144" s="37" t="s">
        <v>391</v>
      </c>
      <c r="F144" s="37" t="s">
        <v>340</v>
      </c>
      <c r="G144" s="37" t="s">
        <v>1190</v>
      </c>
      <c r="H144" s="37" t="s">
        <v>1191</v>
      </c>
      <c r="I144" s="37" t="s">
        <v>1191</v>
      </c>
      <c r="J144" s="37" t="s">
        <v>1302</v>
      </c>
      <c r="K144" s="37" t="s">
        <v>1302</v>
      </c>
      <c r="L144" s="71">
        <v>293.02215140405031</v>
      </c>
      <c r="M144" s="80">
        <v>27309</v>
      </c>
      <c r="N144" s="89">
        <v>93.197732216304118</v>
      </c>
      <c r="O144" s="104">
        <v>10999</v>
      </c>
      <c r="P144" s="62">
        <v>2.4660423674879532</v>
      </c>
      <c r="Q144" s="32">
        <v>10.982816619692699</v>
      </c>
      <c r="R144" s="32">
        <v>20.454837466272647</v>
      </c>
      <c r="S144" s="32">
        <v>37.914240726500417</v>
      </c>
      <c r="T144" s="32">
        <v>20.176279687269506</v>
      </c>
      <c r="U144" s="32">
        <v>9.142798375070706</v>
      </c>
      <c r="V144" s="32">
        <v>-1.48038490007402E-2</v>
      </c>
      <c r="W144" s="42">
        <v>125300</v>
      </c>
      <c r="X144" s="32">
        <v>12.856452392460124</v>
      </c>
    </row>
    <row r="145" spans="1:24" x14ac:dyDescent="0.25">
      <c r="A145" s="38" t="s">
        <v>389</v>
      </c>
      <c r="B145" s="38" t="s">
        <v>1332</v>
      </c>
      <c r="C145" s="38" t="s">
        <v>390</v>
      </c>
      <c r="D145" s="13">
        <v>6</v>
      </c>
      <c r="E145" s="38" t="s">
        <v>391</v>
      </c>
      <c r="F145" s="38" t="s">
        <v>340</v>
      </c>
      <c r="G145" s="38" t="s">
        <v>392</v>
      </c>
      <c r="H145" s="38" t="s">
        <v>393</v>
      </c>
      <c r="I145" s="38" t="s">
        <v>393</v>
      </c>
      <c r="J145" s="38">
        <v>5404612</v>
      </c>
      <c r="K145" s="38" t="s">
        <v>120</v>
      </c>
      <c r="L145" s="72">
        <v>0.70789840307260221</v>
      </c>
      <c r="M145" s="81">
        <v>1408</v>
      </c>
      <c r="N145" s="90">
        <v>1988.9859814468252</v>
      </c>
      <c r="O145" s="105">
        <v>571</v>
      </c>
      <c r="P145" s="63">
        <v>2.4700000000000002</v>
      </c>
      <c r="Q145" s="26">
        <v>9.1068301225919441</v>
      </c>
      <c r="R145" s="26">
        <v>15.4</v>
      </c>
      <c r="S145" s="26">
        <v>31.17897727272727</v>
      </c>
      <c r="T145" s="26">
        <v>24.076704545454543</v>
      </c>
      <c r="U145" s="26">
        <v>11.248710010319918</v>
      </c>
      <c r="V145" s="33">
        <v>-7.75729646697389</v>
      </c>
      <c r="W145" s="43">
        <v>129200</v>
      </c>
      <c r="X145" s="26">
        <v>9.384615384615385</v>
      </c>
    </row>
    <row r="146" spans="1:24" x14ac:dyDescent="0.25">
      <c r="A146" s="38" t="s">
        <v>594</v>
      </c>
      <c r="B146" s="38" t="s">
        <v>1332</v>
      </c>
      <c r="C146" s="38" t="s">
        <v>390</v>
      </c>
      <c r="D146" s="13">
        <v>6</v>
      </c>
      <c r="E146" s="38" t="s">
        <v>391</v>
      </c>
      <c r="F146" s="38" t="s">
        <v>340</v>
      </c>
      <c r="G146" s="38" t="s">
        <v>595</v>
      </c>
      <c r="H146" s="38" t="s">
        <v>596</v>
      </c>
      <c r="I146" s="38" t="s">
        <v>596</v>
      </c>
      <c r="J146" s="38">
        <v>5426452</v>
      </c>
      <c r="K146" s="38" t="s">
        <v>171</v>
      </c>
      <c r="L146" s="72">
        <v>8.9676822129871372</v>
      </c>
      <c r="M146" s="81">
        <v>18369</v>
      </c>
      <c r="N146" s="90">
        <v>2048.3553680568348</v>
      </c>
      <c r="O146" s="105">
        <v>7903</v>
      </c>
      <c r="P146" s="63">
        <v>2.21</v>
      </c>
      <c r="Q146" s="26">
        <v>17.664178160192332</v>
      </c>
      <c r="R146" s="26">
        <v>17.7</v>
      </c>
      <c r="S146" s="26">
        <v>32.484076433121018</v>
      </c>
      <c r="T146" s="26">
        <v>19.564146087718338</v>
      </c>
      <c r="U146" s="26">
        <v>8.3709650443217924</v>
      </c>
      <c r="V146" s="33">
        <v>-1.5397775876817801</v>
      </c>
      <c r="W146" s="43">
        <v>122100</v>
      </c>
      <c r="X146" s="26">
        <v>1.476510067114094</v>
      </c>
    </row>
    <row r="147" spans="1:24" x14ac:dyDescent="0.25">
      <c r="A147" s="38" t="s">
        <v>597</v>
      </c>
      <c r="B147" s="38" t="s">
        <v>1332</v>
      </c>
      <c r="C147" s="38" t="s">
        <v>390</v>
      </c>
      <c r="D147" s="13">
        <v>6</v>
      </c>
      <c r="E147" s="38" t="s">
        <v>391</v>
      </c>
      <c r="F147" s="38" t="s">
        <v>340</v>
      </c>
      <c r="G147" s="38" t="s">
        <v>598</v>
      </c>
      <c r="H147" s="38" t="s">
        <v>599</v>
      </c>
      <c r="I147" s="38" t="s">
        <v>599</v>
      </c>
      <c r="J147" s="38">
        <v>5426524</v>
      </c>
      <c r="K147" s="38" t="s">
        <v>172</v>
      </c>
      <c r="L147" s="72">
        <v>0.27949956599010178</v>
      </c>
      <c r="M147" s="81">
        <v>295</v>
      </c>
      <c r="N147" s="90">
        <v>1055.4578106588085</v>
      </c>
      <c r="O147" s="105">
        <v>108</v>
      </c>
      <c r="P147" s="63">
        <v>2.73</v>
      </c>
      <c r="Q147" s="26">
        <v>0</v>
      </c>
      <c r="R147" s="26">
        <v>24.7</v>
      </c>
      <c r="S147" s="26">
        <v>48.135593220338983</v>
      </c>
      <c r="T147" s="26">
        <v>25.084745762711862</v>
      </c>
      <c r="U147" s="26">
        <v>1.9512195121951219</v>
      </c>
      <c r="V147" s="33">
        <v>-8.5784313725490193</v>
      </c>
      <c r="W147" s="43">
        <v>97100</v>
      </c>
      <c r="X147" s="26">
        <v>20.74074074074074</v>
      </c>
    </row>
    <row r="148" spans="1:24" x14ac:dyDescent="0.25">
      <c r="A148" s="38" t="s">
        <v>604</v>
      </c>
      <c r="B148" s="38" t="s">
        <v>1332</v>
      </c>
      <c r="C148" s="38" t="s">
        <v>390</v>
      </c>
      <c r="D148" s="13">
        <v>6</v>
      </c>
      <c r="E148" s="38" t="s">
        <v>391</v>
      </c>
      <c r="F148" s="38" t="s">
        <v>340</v>
      </c>
      <c r="G148" s="38" t="s">
        <v>605</v>
      </c>
      <c r="H148" s="38" t="s">
        <v>606</v>
      </c>
      <c r="I148" s="38" t="s">
        <v>606</v>
      </c>
      <c r="J148" s="38">
        <v>5426932</v>
      </c>
      <c r="K148" s="38" t="s">
        <v>174</v>
      </c>
      <c r="L148" s="72">
        <v>0.42657561150347501</v>
      </c>
      <c r="M148" s="81">
        <v>446</v>
      </c>
      <c r="N148" s="90">
        <v>1045.535628321702</v>
      </c>
      <c r="O148" s="105">
        <v>142</v>
      </c>
      <c r="P148" s="63">
        <v>3.14</v>
      </c>
      <c r="Q148" s="26">
        <v>12.676056338028168</v>
      </c>
      <c r="R148" s="26">
        <v>22</v>
      </c>
      <c r="S148" s="26">
        <v>32.062780269058294</v>
      </c>
      <c r="T148" s="26">
        <v>13.901345291479823</v>
      </c>
      <c r="U148" s="26">
        <v>7.4204946996466434</v>
      </c>
      <c r="V148" s="33">
        <v>4.5333333333333297</v>
      </c>
      <c r="W148" s="43">
        <v>65400</v>
      </c>
      <c r="X148" s="26">
        <v>7.096774193548387</v>
      </c>
    </row>
    <row r="149" spans="1:24" x14ac:dyDescent="0.25">
      <c r="A149" s="38" t="s">
        <v>665</v>
      </c>
      <c r="B149" s="38" t="s">
        <v>1332</v>
      </c>
      <c r="C149" s="38" t="s">
        <v>390</v>
      </c>
      <c r="D149" s="13">
        <v>6</v>
      </c>
      <c r="E149" s="38" t="s">
        <v>391</v>
      </c>
      <c r="F149" s="38" t="s">
        <v>340</v>
      </c>
      <c r="G149" s="38" t="s">
        <v>666</v>
      </c>
      <c r="H149" s="38" t="s">
        <v>667</v>
      </c>
      <c r="I149" s="38" t="s">
        <v>667</v>
      </c>
      <c r="J149" s="38">
        <v>5432908</v>
      </c>
      <c r="K149" s="38" t="s">
        <v>191</v>
      </c>
      <c r="L149" s="72">
        <v>0.54198775513836361</v>
      </c>
      <c r="M149" s="81">
        <v>417</v>
      </c>
      <c r="N149" s="90">
        <v>769.39007578417409</v>
      </c>
      <c r="O149" s="105">
        <v>164</v>
      </c>
      <c r="P149" s="63">
        <v>2.54</v>
      </c>
      <c r="Q149" s="26">
        <v>15.24390243902439</v>
      </c>
      <c r="R149" s="26">
        <v>21.7</v>
      </c>
      <c r="S149" s="26">
        <v>35.011990407673856</v>
      </c>
      <c r="T149" s="26">
        <v>18.465227817745802</v>
      </c>
      <c r="U149" s="26">
        <v>16.901408450704224</v>
      </c>
      <c r="V149" s="33">
        <v>11.745513866231599</v>
      </c>
      <c r="W149" s="43">
        <v>74800</v>
      </c>
      <c r="X149" s="26">
        <v>6.557377049180328</v>
      </c>
    </row>
    <row r="150" spans="1:24" x14ac:dyDescent="0.25">
      <c r="A150" s="38" t="s">
        <v>780</v>
      </c>
      <c r="B150" s="38" t="s">
        <v>1332</v>
      </c>
      <c r="C150" s="38" t="s">
        <v>390</v>
      </c>
      <c r="D150" s="13">
        <v>6</v>
      </c>
      <c r="E150" s="38" t="s">
        <v>391</v>
      </c>
      <c r="F150" s="38" t="s">
        <v>340</v>
      </c>
      <c r="G150" s="38" t="s">
        <v>781</v>
      </c>
      <c r="H150" s="38" t="s">
        <v>782</v>
      </c>
      <c r="I150" s="38" t="s">
        <v>782</v>
      </c>
      <c r="J150" s="38">
        <v>5451100</v>
      </c>
      <c r="K150" s="38" t="s">
        <v>225</v>
      </c>
      <c r="L150" s="72">
        <v>1.1383186508809959</v>
      </c>
      <c r="M150" s="81">
        <v>1656</v>
      </c>
      <c r="N150" s="90">
        <v>1454.7771827496169</v>
      </c>
      <c r="O150" s="105">
        <v>639</v>
      </c>
      <c r="P150" s="63">
        <v>2.59</v>
      </c>
      <c r="Q150" s="26">
        <v>11.111111111111111</v>
      </c>
      <c r="R150" s="26">
        <v>26</v>
      </c>
      <c r="S150" s="26">
        <v>36.654589371980677</v>
      </c>
      <c r="T150" s="26">
        <v>26.328502415458939</v>
      </c>
      <c r="U150" s="26">
        <v>17.781690140845072</v>
      </c>
      <c r="V150" s="33">
        <v>-5.3805138148327698</v>
      </c>
      <c r="W150" s="43">
        <v>90600</v>
      </c>
      <c r="X150" s="26">
        <v>6.6489361702127656</v>
      </c>
    </row>
    <row r="151" spans="1:24" x14ac:dyDescent="0.25">
      <c r="A151" s="38" t="s">
        <v>816</v>
      </c>
      <c r="B151" s="38" t="s">
        <v>1332</v>
      </c>
      <c r="C151" s="38" t="s">
        <v>390</v>
      </c>
      <c r="D151" s="13">
        <v>6</v>
      </c>
      <c r="E151" s="38" t="s">
        <v>391</v>
      </c>
      <c r="F151" s="38" t="s">
        <v>340</v>
      </c>
      <c r="G151" s="38" t="s">
        <v>817</v>
      </c>
      <c r="H151" s="38" t="s">
        <v>818</v>
      </c>
      <c r="I151" s="38" t="s">
        <v>818</v>
      </c>
      <c r="J151" s="38">
        <v>5455276</v>
      </c>
      <c r="K151" s="38" t="s">
        <v>237</v>
      </c>
      <c r="L151" s="72">
        <v>0.53212555544479379</v>
      </c>
      <c r="M151" s="81">
        <v>1023</v>
      </c>
      <c r="N151" s="90">
        <v>1922.4786134259111</v>
      </c>
      <c r="O151" s="105">
        <v>461</v>
      </c>
      <c r="P151" s="63">
        <v>2.21</v>
      </c>
      <c r="Q151" s="26">
        <v>10.629067245119305</v>
      </c>
      <c r="R151" s="26">
        <v>16.600000000000001</v>
      </c>
      <c r="S151" s="26">
        <v>38.514173998044967</v>
      </c>
      <c r="T151" s="26">
        <v>11.285574092247302</v>
      </c>
      <c r="U151" s="26">
        <v>5.2917232021709637</v>
      </c>
      <c r="V151" s="33">
        <v>-7.56704980842912</v>
      </c>
      <c r="W151" s="43">
        <v>77000</v>
      </c>
      <c r="X151" s="26">
        <v>6.2857142857142865</v>
      </c>
    </row>
    <row r="152" spans="1:24" x14ac:dyDescent="0.25">
      <c r="A152" s="38" t="s">
        <v>919</v>
      </c>
      <c r="B152" s="38" t="s">
        <v>1332</v>
      </c>
      <c r="C152" s="38" t="s">
        <v>390</v>
      </c>
      <c r="D152" s="13">
        <v>6</v>
      </c>
      <c r="E152" s="38" t="s">
        <v>391</v>
      </c>
      <c r="F152" s="38" t="s">
        <v>340</v>
      </c>
      <c r="G152" s="38" t="s">
        <v>920</v>
      </c>
      <c r="H152" s="38" t="s">
        <v>921</v>
      </c>
      <c r="I152" s="38" t="s">
        <v>921</v>
      </c>
      <c r="J152" s="38">
        <v>5464228</v>
      </c>
      <c r="K152" s="38" t="s">
        <v>268</v>
      </c>
      <c r="L152" s="72">
        <v>3.4043211429989064</v>
      </c>
      <c r="M152" s="81">
        <v>3460</v>
      </c>
      <c r="N152" s="90">
        <v>1016.3553480010542</v>
      </c>
      <c r="O152" s="105">
        <v>1490</v>
      </c>
      <c r="P152" s="63">
        <v>2.29</v>
      </c>
      <c r="Q152" s="26">
        <v>13.557046979865772</v>
      </c>
      <c r="R152" s="26">
        <v>18.899999999999999</v>
      </c>
      <c r="S152" s="26">
        <v>39.335260115606935</v>
      </c>
      <c r="T152" s="26">
        <v>18.317702227432591</v>
      </c>
      <c r="U152" s="26">
        <v>5.7544757033248084</v>
      </c>
      <c r="V152" s="33">
        <v>11.082883455065099</v>
      </c>
      <c r="W152" s="43">
        <v>161800</v>
      </c>
      <c r="X152" s="26">
        <v>3.9762611275964392</v>
      </c>
    </row>
    <row r="153" spans="1:24" x14ac:dyDescent="0.25">
      <c r="A153" s="38" t="s">
        <v>970</v>
      </c>
      <c r="B153" s="38" t="s">
        <v>1332</v>
      </c>
      <c r="C153" s="38" t="s">
        <v>390</v>
      </c>
      <c r="D153" s="13">
        <v>6</v>
      </c>
      <c r="E153" s="38" t="s">
        <v>391</v>
      </c>
      <c r="F153" s="38" t="s">
        <v>340</v>
      </c>
      <c r="G153" s="38" t="s">
        <v>971</v>
      </c>
      <c r="H153" s="38" t="s">
        <v>972</v>
      </c>
      <c r="I153" s="38" t="s">
        <v>972</v>
      </c>
      <c r="J153" s="38">
        <v>5468908</v>
      </c>
      <c r="K153" s="38" t="s">
        <v>283</v>
      </c>
      <c r="L153" s="72">
        <v>0.59454182688220392</v>
      </c>
      <c r="M153" s="81">
        <v>762</v>
      </c>
      <c r="N153" s="90">
        <v>1281.65919628557</v>
      </c>
      <c r="O153" s="105">
        <v>336</v>
      </c>
      <c r="P153" s="63">
        <v>2.27</v>
      </c>
      <c r="Q153" s="26">
        <v>8.3333333333333321</v>
      </c>
      <c r="R153" s="26">
        <v>17.2</v>
      </c>
      <c r="S153" s="26">
        <v>29.658792650918635</v>
      </c>
      <c r="T153" s="26">
        <v>21.784776902887142</v>
      </c>
      <c r="U153" s="26">
        <v>6.2717770034843205</v>
      </c>
      <c r="V153" s="33">
        <v>-11.349036402569601</v>
      </c>
      <c r="W153" s="43">
        <v>111500</v>
      </c>
      <c r="X153" s="26">
        <v>6.6312997347480112</v>
      </c>
    </row>
    <row r="154" spans="1:24" x14ac:dyDescent="0.25">
      <c r="A154" s="58" t="s">
        <v>1105</v>
      </c>
      <c r="B154" s="58" t="s">
        <v>1332</v>
      </c>
      <c r="C154" s="58" t="s">
        <v>390</v>
      </c>
      <c r="D154" s="59">
        <v>6</v>
      </c>
      <c r="E154" s="58" t="s">
        <v>391</v>
      </c>
      <c r="F154" s="58" t="s">
        <v>340</v>
      </c>
      <c r="G154" s="58" t="s">
        <v>1106</v>
      </c>
      <c r="H154" s="58" t="s">
        <v>1107</v>
      </c>
      <c r="I154" s="58" t="s">
        <v>1107</v>
      </c>
      <c r="J154" s="58">
        <v>5486620</v>
      </c>
      <c r="K154" s="58" t="s">
        <v>327</v>
      </c>
      <c r="L154" s="77">
        <v>1.052069572248042</v>
      </c>
      <c r="M154" s="86">
        <v>1006</v>
      </c>
      <c r="N154" s="95">
        <v>956.21052688597251</v>
      </c>
      <c r="O154" s="108">
        <v>410</v>
      </c>
      <c r="P154" s="68">
        <v>2.4500000000000002</v>
      </c>
      <c r="Q154" s="60">
        <v>8.0487804878048781</v>
      </c>
      <c r="R154" s="60">
        <v>18.3</v>
      </c>
      <c r="S154" s="60">
        <v>38.568588469184888</v>
      </c>
      <c r="T154" s="60">
        <v>7.7922077922077921</v>
      </c>
      <c r="U154" s="60">
        <v>6.0278207109737245</v>
      </c>
      <c r="V154" s="60">
        <v>8.0246913580246897</v>
      </c>
      <c r="W154" s="61">
        <v>210200</v>
      </c>
      <c r="X154" s="60">
        <v>5.8962264150943398</v>
      </c>
    </row>
    <row r="155" spans="1:24" x14ac:dyDescent="0.25">
      <c r="A155" s="38" t="s">
        <v>1126</v>
      </c>
      <c r="B155" s="38" t="s">
        <v>1332</v>
      </c>
      <c r="C155" s="38" t="s">
        <v>390</v>
      </c>
      <c r="D155" s="13">
        <v>6</v>
      </c>
      <c r="E155" s="38" t="s">
        <v>391</v>
      </c>
      <c r="F155" s="38" t="s">
        <v>340</v>
      </c>
      <c r="G155" s="38" t="s">
        <v>1127</v>
      </c>
      <c r="H155" s="38" t="s">
        <v>1128</v>
      </c>
      <c r="I155" s="38" t="s">
        <v>1128</v>
      </c>
      <c r="J155" s="38">
        <v>5488708</v>
      </c>
      <c r="K155" s="38" t="s">
        <v>334</v>
      </c>
      <c r="L155" s="72">
        <v>0.59805514893499434</v>
      </c>
      <c r="M155" s="81">
        <v>105</v>
      </c>
      <c r="N155" s="90">
        <v>175.56909289549981</v>
      </c>
      <c r="O155" s="105">
        <v>55</v>
      </c>
      <c r="P155" s="63">
        <v>1.91</v>
      </c>
      <c r="Q155" s="26">
        <v>18.181818181818183</v>
      </c>
      <c r="R155" s="26">
        <v>27.3</v>
      </c>
      <c r="S155" s="26">
        <v>34.285714285714285</v>
      </c>
      <c r="T155" s="26">
        <v>34.285714285714285</v>
      </c>
      <c r="U155" s="26">
        <v>12.359550561797752</v>
      </c>
      <c r="V155" s="33">
        <v>13.2911392405063</v>
      </c>
      <c r="W155" s="43">
        <v>69200</v>
      </c>
      <c r="X155" s="26">
        <v>0</v>
      </c>
    </row>
    <row r="156" spans="1:24" x14ac:dyDescent="0.25">
      <c r="A156" s="39" t="s">
        <v>49</v>
      </c>
      <c r="B156" s="39" t="s">
        <v>1333</v>
      </c>
      <c r="C156" s="39"/>
      <c r="D156" s="14">
        <v>6</v>
      </c>
      <c r="E156" s="39"/>
      <c r="F156" s="39"/>
      <c r="G156" s="39"/>
      <c r="H156" s="39"/>
      <c r="I156" s="39"/>
      <c r="J156" s="39">
        <v>54049</v>
      </c>
      <c r="K156" s="39" t="s">
        <v>48</v>
      </c>
      <c r="L156" s="73">
        <v>311.26522685013191</v>
      </c>
      <c r="M156" s="82">
        <v>56256</v>
      </c>
      <c r="N156" s="91">
        <v>180.7333269099351</v>
      </c>
      <c r="O156" s="101">
        <v>23278</v>
      </c>
      <c r="P156" s="64">
        <v>2.37</v>
      </c>
      <c r="Q156" s="23">
        <v>13.282928086605377</v>
      </c>
      <c r="R156" s="23">
        <v>19.5</v>
      </c>
      <c r="S156" s="23">
        <v>35.912613765642774</v>
      </c>
      <c r="T156" s="23">
        <v>19.771019677996421</v>
      </c>
      <c r="U156" s="23">
        <v>8.850678733031673</v>
      </c>
      <c r="V156" s="41">
        <v>-0.37753908327129598</v>
      </c>
      <c r="W156" s="44">
        <v>125300</v>
      </c>
      <c r="X156" s="23">
        <v>7.7566539923954378</v>
      </c>
    </row>
    <row r="157" spans="1:24" x14ac:dyDescent="0.25">
      <c r="A157" s="37" t="s">
        <v>1192</v>
      </c>
      <c r="B157" s="37" t="s">
        <v>1331</v>
      </c>
      <c r="C157" s="37" t="s">
        <v>430</v>
      </c>
      <c r="D157" s="12">
        <v>10</v>
      </c>
      <c r="E157" s="37" t="s">
        <v>431</v>
      </c>
      <c r="F157" s="37" t="s">
        <v>340</v>
      </c>
      <c r="G157" s="37" t="s">
        <v>1193</v>
      </c>
      <c r="H157" s="37" t="s">
        <v>1194</v>
      </c>
      <c r="I157" s="37" t="s">
        <v>1194</v>
      </c>
      <c r="J157" s="37" t="s">
        <v>1302</v>
      </c>
      <c r="K157" s="37" t="s">
        <v>1302</v>
      </c>
      <c r="L157" s="71">
        <v>303.51519883471241</v>
      </c>
      <c r="M157" s="80">
        <v>17179</v>
      </c>
      <c r="N157" s="89">
        <v>56.600130952108593</v>
      </c>
      <c r="O157" s="104">
        <v>6136</v>
      </c>
      <c r="P157" s="62">
        <v>2.7452737940026077</v>
      </c>
      <c r="Q157" s="32">
        <v>10.552815715671551</v>
      </c>
      <c r="R157" s="32">
        <v>29.784269801135903</v>
      </c>
      <c r="S157" s="32">
        <v>40.472883265912643</v>
      </c>
      <c r="T157" s="32">
        <v>16.764160725707111</v>
      </c>
      <c r="U157" s="32">
        <v>5.6283380368848457</v>
      </c>
      <c r="V157" s="32">
        <v>-4.3184271833626902</v>
      </c>
      <c r="W157" s="42">
        <v>116800</v>
      </c>
      <c r="X157" s="32">
        <v>11.198555025158043</v>
      </c>
    </row>
    <row r="158" spans="1:24" x14ac:dyDescent="0.25">
      <c r="A158" s="38" t="s">
        <v>429</v>
      </c>
      <c r="B158" s="38" t="s">
        <v>1332</v>
      </c>
      <c r="C158" s="38" t="s">
        <v>430</v>
      </c>
      <c r="D158" s="13">
        <v>10</v>
      </c>
      <c r="E158" s="38" t="s">
        <v>431</v>
      </c>
      <c r="F158" s="38" t="s">
        <v>340</v>
      </c>
      <c r="G158" s="38" t="s">
        <v>432</v>
      </c>
      <c r="H158" s="38" t="s">
        <v>433</v>
      </c>
      <c r="I158" s="38" t="s">
        <v>433</v>
      </c>
      <c r="J158" s="38">
        <v>5406340</v>
      </c>
      <c r="K158" s="38" t="s">
        <v>128</v>
      </c>
      <c r="L158" s="72">
        <v>1.776338818004247</v>
      </c>
      <c r="M158" s="81">
        <v>1265</v>
      </c>
      <c r="N158" s="90">
        <v>712.13891582983774</v>
      </c>
      <c r="O158" s="105">
        <v>540</v>
      </c>
      <c r="P158" s="63">
        <v>2.34</v>
      </c>
      <c r="Q158" s="26">
        <v>24.074074074074073</v>
      </c>
      <c r="R158" s="26">
        <v>14.8</v>
      </c>
      <c r="S158" s="26">
        <v>29.40711462450593</v>
      </c>
      <c r="T158" s="26">
        <v>19.446640316205531</v>
      </c>
      <c r="U158" s="26">
        <v>14.476190476190476</v>
      </c>
      <c r="V158" s="33">
        <v>-11.830985915493001</v>
      </c>
      <c r="W158" s="43">
        <v>65700</v>
      </c>
      <c r="X158" s="26">
        <v>1.7569546120058566</v>
      </c>
    </row>
    <row r="159" spans="1:24" x14ac:dyDescent="0.25">
      <c r="A159" s="38" t="s">
        <v>494</v>
      </c>
      <c r="B159" s="38" t="s">
        <v>1332</v>
      </c>
      <c r="C159" s="38" t="s">
        <v>430</v>
      </c>
      <c r="D159" s="13">
        <v>10</v>
      </c>
      <c r="E159" s="38" t="s">
        <v>431</v>
      </c>
      <c r="F159" s="38" t="s">
        <v>340</v>
      </c>
      <c r="G159" s="38" t="s">
        <v>495</v>
      </c>
      <c r="H159" s="38" t="s">
        <v>496</v>
      </c>
      <c r="I159" s="38" t="s">
        <v>496</v>
      </c>
      <c r="J159" s="38">
        <v>5412484</v>
      </c>
      <c r="K159" s="38" t="s">
        <v>145</v>
      </c>
      <c r="L159" s="72">
        <v>0.87011055267668258</v>
      </c>
      <c r="M159" s="81">
        <v>479</v>
      </c>
      <c r="N159" s="90">
        <v>550.50475887974642</v>
      </c>
      <c r="O159" s="105">
        <v>186</v>
      </c>
      <c r="P159" s="63">
        <v>2.58</v>
      </c>
      <c r="Q159" s="26">
        <v>32.258064516129032</v>
      </c>
      <c r="R159" s="26">
        <v>28</v>
      </c>
      <c r="S159" s="26">
        <v>44.258872651356995</v>
      </c>
      <c r="T159" s="26">
        <v>34.65553235908142</v>
      </c>
      <c r="U159" s="26">
        <v>24.804177545691903</v>
      </c>
      <c r="V159" s="33">
        <v>-8.9852008456659593</v>
      </c>
      <c r="W159" s="43">
        <v>49500</v>
      </c>
      <c r="X159" s="26">
        <v>2.0746887966804977</v>
      </c>
    </row>
    <row r="160" spans="1:24" x14ac:dyDescent="0.25">
      <c r="A160" s="38" t="s">
        <v>649</v>
      </c>
      <c r="B160" s="38" t="s">
        <v>1332</v>
      </c>
      <c r="C160" s="38" t="s">
        <v>430</v>
      </c>
      <c r="D160" s="13">
        <v>10</v>
      </c>
      <c r="E160" s="38" t="s">
        <v>431</v>
      </c>
      <c r="F160" s="38" t="s">
        <v>340</v>
      </c>
      <c r="G160" s="38" t="s">
        <v>650</v>
      </c>
      <c r="H160" s="38" t="s">
        <v>651</v>
      </c>
      <c r="I160" s="38" t="s">
        <v>651</v>
      </c>
      <c r="J160" s="38">
        <v>5431492</v>
      </c>
      <c r="K160" s="38" t="s">
        <v>187</v>
      </c>
      <c r="L160" s="72">
        <v>1.1593245798632692</v>
      </c>
      <c r="M160" s="81">
        <v>1674</v>
      </c>
      <c r="N160" s="90">
        <v>1443.9441974027943</v>
      </c>
      <c r="O160" s="105">
        <v>671</v>
      </c>
      <c r="P160" s="63">
        <v>2.4900000000000002</v>
      </c>
      <c r="Q160" s="26">
        <v>8.49478390461997</v>
      </c>
      <c r="R160" s="26">
        <v>22.8</v>
      </c>
      <c r="S160" s="26">
        <v>41.099163679808839</v>
      </c>
      <c r="T160" s="26">
        <v>14.396654719235363</v>
      </c>
      <c r="U160" s="26">
        <v>2.616516762060507</v>
      </c>
      <c r="V160" s="33">
        <v>-1.9659239842726099</v>
      </c>
      <c r="W160" s="43">
        <v>180100</v>
      </c>
      <c r="X160" s="26">
        <v>0</v>
      </c>
    </row>
    <row r="161" spans="1:24" x14ac:dyDescent="0.25">
      <c r="A161" s="38" t="s">
        <v>771</v>
      </c>
      <c r="B161" s="38" t="s">
        <v>1332</v>
      </c>
      <c r="C161" s="38" t="s">
        <v>430</v>
      </c>
      <c r="D161" s="13">
        <v>10</v>
      </c>
      <c r="E161" s="38" t="s">
        <v>431</v>
      </c>
      <c r="F161" s="38" t="s">
        <v>340</v>
      </c>
      <c r="G161" s="38" t="s">
        <v>772</v>
      </c>
      <c r="H161" s="38" t="s">
        <v>773</v>
      </c>
      <c r="I161" s="38" t="s">
        <v>773</v>
      </c>
      <c r="J161" s="38">
        <v>5450260</v>
      </c>
      <c r="K161" s="38" t="s">
        <v>222</v>
      </c>
      <c r="L161" s="72">
        <v>0.807742840183577</v>
      </c>
      <c r="M161" s="81">
        <v>1667</v>
      </c>
      <c r="N161" s="90">
        <v>2063.7756437694184</v>
      </c>
      <c r="O161" s="105">
        <v>599</v>
      </c>
      <c r="P161" s="63">
        <v>2.77</v>
      </c>
      <c r="Q161" s="26">
        <v>18.864774624373958</v>
      </c>
      <c r="R161" s="26">
        <v>24</v>
      </c>
      <c r="S161" s="26">
        <v>39.532093581283746</v>
      </c>
      <c r="T161" s="26">
        <v>18.836232753449313</v>
      </c>
      <c r="U161" s="26">
        <v>10.653536257833482</v>
      </c>
      <c r="V161" s="33">
        <v>-11.889927310488099</v>
      </c>
      <c r="W161" s="43">
        <v>79300</v>
      </c>
      <c r="X161" s="26">
        <v>1.240694789081886</v>
      </c>
    </row>
    <row r="162" spans="1:24" x14ac:dyDescent="0.25">
      <c r="A162" s="38" t="s">
        <v>834</v>
      </c>
      <c r="B162" s="38" t="s">
        <v>1332</v>
      </c>
      <c r="C162" s="38" t="s">
        <v>430</v>
      </c>
      <c r="D162" s="13">
        <v>10</v>
      </c>
      <c r="E162" s="38" t="s">
        <v>431</v>
      </c>
      <c r="F162" s="38" t="s">
        <v>340</v>
      </c>
      <c r="G162" s="38" t="s">
        <v>835</v>
      </c>
      <c r="H162" s="38" t="s">
        <v>836</v>
      </c>
      <c r="I162" s="38" t="s">
        <v>836</v>
      </c>
      <c r="J162" s="38">
        <v>5456020</v>
      </c>
      <c r="K162" s="38" t="s">
        <v>242</v>
      </c>
      <c r="L162" s="72">
        <v>3.3176638774467127</v>
      </c>
      <c r="M162" s="81">
        <v>8195</v>
      </c>
      <c r="N162" s="90">
        <v>2470.1115913848707</v>
      </c>
      <c r="O162" s="105">
        <v>3526</v>
      </c>
      <c r="P162" s="63">
        <v>2.2799999999999998</v>
      </c>
      <c r="Q162" s="26">
        <v>20.079410096426546</v>
      </c>
      <c r="R162" s="26">
        <v>30.1</v>
      </c>
      <c r="S162" s="26">
        <v>33.032336790726049</v>
      </c>
      <c r="T162" s="26">
        <v>21.139318885448915</v>
      </c>
      <c r="U162" s="26">
        <v>8.6670742892081929</v>
      </c>
      <c r="V162" s="33">
        <v>-13.146597982399699</v>
      </c>
      <c r="W162" s="43">
        <v>83300</v>
      </c>
      <c r="X162" s="26">
        <v>7.3429042127559425</v>
      </c>
    </row>
    <row r="163" spans="1:24" s="5" customFormat="1" x14ac:dyDescent="0.25">
      <c r="A163" s="40" t="s">
        <v>1102</v>
      </c>
      <c r="B163" s="40" t="s">
        <v>1341</v>
      </c>
      <c r="C163" s="40" t="s">
        <v>430</v>
      </c>
      <c r="D163" s="15">
        <v>10</v>
      </c>
      <c r="E163" s="40" t="s">
        <v>431</v>
      </c>
      <c r="F163" s="40" t="s">
        <v>340</v>
      </c>
      <c r="G163" s="40" t="s">
        <v>1103</v>
      </c>
      <c r="H163" s="40" t="s">
        <v>1104</v>
      </c>
      <c r="I163" s="40" t="s">
        <v>1316</v>
      </c>
      <c r="J163" s="40">
        <v>5486452</v>
      </c>
      <c r="K163" s="40" t="s">
        <v>326</v>
      </c>
      <c r="L163" s="76">
        <v>0.20591243816744156</v>
      </c>
      <c r="M163" s="85">
        <v>354</v>
      </c>
      <c r="N163" s="94">
        <v>1719.1773510648127</v>
      </c>
      <c r="O163" s="34">
        <v>153</v>
      </c>
      <c r="P163" s="67">
        <v>2.2222222222222223</v>
      </c>
      <c r="Q163" s="35">
        <v>17.943256368748404</v>
      </c>
      <c r="R163" s="35">
        <v>19.3</v>
      </c>
      <c r="S163" s="35">
        <v>40.424434455824922</v>
      </c>
      <c r="T163" s="35">
        <v>16.687258976375006</v>
      </c>
      <c r="U163" s="35">
        <v>7.4407533892165993</v>
      </c>
      <c r="V163" s="35">
        <v>-5.10752688172043</v>
      </c>
      <c r="W163" s="45">
        <v>116300</v>
      </c>
      <c r="X163" s="35">
        <v>1.0416666666666665</v>
      </c>
    </row>
    <row r="164" spans="1:24" x14ac:dyDescent="0.25">
      <c r="A164" s="39" t="s">
        <v>51</v>
      </c>
      <c r="B164" s="39" t="s">
        <v>1333</v>
      </c>
      <c r="C164" s="39"/>
      <c r="D164" s="14">
        <v>10</v>
      </c>
      <c r="E164" s="39"/>
      <c r="F164" s="39"/>
      <c r="G164" s="39"/>
      <c r="H164" s="39"/>
      <c r="I164" s="39"/>
      <c r="J164" s="39">
        <v>54051</v>
      </c>
      <c r="K164" s="39" t="s">
        <v>50</v>
      </c>
      <c r="L164" s="73">
        <v>311.65229194105433</v>
      </c>
      <c r="M164" s="82">
        <v>30813</v>
      </c>
      <c r="N164" s="91">
        <v>98.869800725957589</v>
      </c>
      <c r="O164" s="101">
        <v>11811</v>
      </c>
      <c r="P164" s="64">
        <v>2.57</v>
      </c>
      <c r="Q164" s="23">
        <v>14.75742951485903</v>
      </c>
      <c r="R164" s="23">
        <v>28.5</v>
      </c>
      <c r="S164" s="23">
        <v>38.081329309057864</v>
      </c>
      <c r="T164" s="23">
        <v>18.304291972726375</v>
      </c>
      <c r="U164" s="23">
        <v>7.333537895059834</v>
      </c>
      <c r="V164" s="41">
        <v>-7.5996012927779599</v>
      </c>
      <c r="W164" s="44">
        <v>116800</v>
      </c>
      <c r="X164" s="23">
        <v>8.1640887693342297</v>
      </c>
    </row>
    <row r="165" spans="1:24" x14ac:dyDescent="0.25">
      <c r="A165" s="37" t="s">
        <v>1195</v>
      </c>
      <c r="B165" s="37" t="s">
        <v>1331</v>
      </c>
      <c r="C165" s="37" t="s">
        <v>692</v>
      </c>
      <c r="D165" s="12">
        <v>2</v>
      </c>
      <c r="E165" s="37" t="s">
        <v>693</v>
      </c>
      <c r="F165" s="37" t="s">
        <v>340</v>
      </c>
      <c r="G165" s="37" t="s">
        <v>1196</v>
      </c>
      <c r="H165" s="37" t="s">
        <v>1197</v>
      </c>
      <c r="I165" s="37" t="s">
        <v>1197</v>
      </c>
      <c r="J165" s="37" t="s">
        <v>1302</v>
      </c>
      <c r="K165" s="37" t="s">
        <v>1302</v>
      </c>
      <c r="L165" s="71">
        <v>438.29951907757561</v>
      </c>
      <c r="M165" s="80">
        <v>18316</v>
      </c>
      <c r="N165" s="89">
        <v>41.788775033445134</v>
      </c>
      <c r="O165" s="104">
        <v>6944</v>
      </c>
      <c r="P165" s="62">
        <v>2.5427707373271891</v>
      </c>
      <c r="Q165" s="32">
        <v>15.192972350230416</v>
      </c>
      <c r="R165" s="32">
        <v>27.105366235801021</v>
      </c>
      <c r="S165" s="32">
        <v>35.433500764359032</v>
      </c>
      <c r="T165" s="32">
        <v>18.754239204160072</v>
      </c>
      <c r="U165" s="32">
        <v>14.183338309943267</v>
      </c>
      <c r="V165" s="32">
        <v>-6.4704686388126458</v>
      </c>
      <c r="W165" s="42">
        <v>108700</v>
      </c>
      <c r="X165" s="32">
        <v>31.579566854990581</v>
      </c>
    </row>
    <row r="166" spans="1:24" x14ac:dyDescent="0.25">
      <c r="A166" s="38" t="s">
        <v>691</v>
      </c>
      <c r="B166" s="38" t="s">
        <v>1332</v>
      </c>
      <c r="C166" s="38" t="s">
        <v>692</v>
      </c>
      <c r="D166" s="13">
        <v>2</v>
      </c>
      <c r="E166" s="38" t="s">
        <v>693</v>
      </c>
      <c r="F166" s="38" t="s">
        <v>340</v>
      </c>
      <c r="G166" s="38" t="s">
        <v>694</v>
      </c>
      <c r="H166" s="38" t="s">
        <v>695</v>
      </c>
      <c r="I166" s="38" t="s">
        <v>695</v>
      </c>
      <c r="J166" s="38">
        <v>5435500</v>
      </c>
      <c r="K166" s="38" t="s">
        <v>199</v>
      </c>
      <c r="L166" s="72">
        <v>1.2378176346390917</v>
      </c>
      <c r="M166" s="81">
        <v>531</v>
      </c>
      <c r="N166" s="90">
        <v>428.98080067733304</v>
      </c>
      <c r="O166" s="105">
        <v>213</v>
      </c>
      <c r="P166" s="63">
        <v>2.4900000000000002</v>
      </c>
      <c r="Q166" s="26">
        <v>11.267605633802818</v>
      </c>
      <c r="R166" s="26">
        <v>25.6</v>
      </c>
      <c r="S166" s="26">
        <v>38.418079096045197</v>
      </c>
      <c r="T166" s="26">
        <v>22.222222222222221</v>
      </c>
      <c r="U166" s="26">
        <v>24.871794871794872</v>
      </c>
      <c r="V166" s="33">
        <v>-18.078175895765501</v>
      </c>
      <c r="W166" s="43">
        <v>66100</v>
      </c>
      <c r="X166" s="26">
        <v>37.692307692307693</v>
      </c>
    </row>
    <row r="167" spans="1:24" x14ac:dyDescent="0.25">
      <c r="A167" s="38" t="s">
        <v>750</v>
      </c>
      <c r="B167" s="38" t="s">
        <v>1332</v>
      </c>
      <c r="C167" s="38" t="s">
        <v>692</v>
      </c>
      <c r="D167" s="13">
        <v>2</v>
      </c>
      <c r="E167" s="38" t="s">
        <v>693</v>
      </c>
      <c r="F167" s="38" t="s">
        <v>340</v>
      </c>
      <c r="G167" s="38" t="s">
        <v>751</v>
      </c>
      <c r="H167" s="38" t="s">
        <v>752</v>
      </c>
      <c r="I167" s="38" t="s">
        <v>752</v>
      </c>
      <c r="J167" s="38">
        <v>5446300</v>
      </c>
      <c r="K167" s="38" t="s">
        <v>215</v>
      </c>
      <c r="L167" s="72">
        <v>0.37363055423005748</v>
      </c>
      <c r="M167" s="81">
        <v>362</v>
      </c>
      <c r="N167" s="90">
        <v>968.87151198320862</v>
      </c>
      <c r="O167" s="105">
        <v>89</v>
      </c>
      <c r="P167" s="63">
        <v>4.07</v>
      </c>
      <c r="Q167" s="26">
        <v>35.955056179775283</v>
      </c>
      <c r="R167" s="26">
        <v>4.9000000000000004</v>
      </c>
      <c r="S167" s="26">
        <v>54.696132596685089</v>
      </c>
      <c r="T167" s="26">
        <v>8.5635359116022105</v>
      </c>
      <c r="U167" s="26">
        <v>10.909090909090908</v>
      </c>
      <c r="V167" s="33">
        <v>-13.2911392405063</v>
      </c>
      <c r="W167" s="43">
        <v>95500</v>
      </c>
      <c r="X167" s="26">
        <v>0</v>
      </c>
    </row>
    <row r="168" spans="1:24" x14ac:dyDescent="0.25">
      <c r="A168" s="38" t="s">
        <v>792</v>
      </c>
      <c r="B168" s="38" t="s">
        <v>1332</v>
      </c>
      <c r="C168" s="38" t="s">
        <v>692</v>
      </c>
      <c r="D168" s="13">
        <v>2</v>
      </c>
      <c r="E168" s="38" t="s">
        <v>693</v>
      </c>
      <c r="F168" s="38" t="s">
        <v>340</v>
      </c>
      <c r="G168" s="38" t="s">
        <v>793</v>
      </c>
      <c r="H168" s="38" t="s">
        <v>794</v>
      </c>
      <c r="I168" s="38" t="s">
        <v>794</v>
      </c>
      <c r="J168" s="38">
        <v>5452180</v>
      </c>
      <c r="K168" s="38" t="s">
        <v>229</v>
      </c>
      <c r="L168" s="72">
        <v>0.58435746946589717</v>
      </c>
      <c r="M168" s="81">
        <v>793</v>
      </c>
      <c r="N168" s="90">
        <v>1357.046057312833</v>
      </c>
      <c r="O168" s="105">
        <v>384</v>
      </c>
      <c r="P168" s="63">
        <v>2.0699999999999998</v>
      </c>
      <c r="Q168" s="26">
        <v>23.177083333333336</v>
      </c>
      <c r="R168" s="26">
        <v>25.5</v>
      </c>
      <c r="S168" s="26">
        <v>38.587641866330394</v>
      </c>
      <c r="T168" s="26">
        <v>16.141235813366961</v>
      </c>
      <c r="U168" s="26">
        <v>13.975155279503104</v>
      </c>
      <c r="V168" s="33">
        <v>-10.537190082644599</v>
      </c>
      <c r="W168" s="43">
        <v>76200</v>
      </c>
      <c r="X168" s="26">
        <v>13.034188034188036</v>
      </c>
    </row>
    <row r="169" spans="1:24" x14ac:dyDescent="0.25">
      <c r="A169" s="38" t="s">
        <v>851</v>
      </c>
      <c r="B169" s="38" t="s">
        <v>1332</v>
      </c>
      <c r="C169" s="38" t="s">
        <v>692</v>
      </c>
      <c r="D169" s="13">
        <v>2</v>
      </c>
      <c r="E169" s="38" t="s">
        <v>693</v>
      </c>
      <c r="F169" s="38" t="s">
        <v>340</v>
      </c>
      <c r="G169" s="38" t="s">
        <v>852</v>
      </c>
      <c r="H169" s="38" t="s">
        <v>853</v>
      </c>
      <c r="I169" s="38" t="s">
        <v>853</v>
      </c>
      <c r="J169" s="38">
        <v>5458564</v>
      </c>
      <c r="K169" s="38" t="s">
        <v>247</v>
      </c>
      <c r="L169" s="72">
        <v>1.3004245238309506</v>
      </c>
      <c r="M169" s="81">
        <v>1541</v>
      </c>
      <c r="N169" s="90">
        <v>1184.9976463534636</v>
      </c>
      <c r="O169" s="105">
        <v>647</v>
      </c>
      <c r="P169" s="63">
        <v>2.38</v>
      </c>
      <c r="Q169" s="26">
        <v>11.437403400309119</v>
      </c>
      <c r="R169" s="26">
        <v>26.3</v>
      </c>
      <c r="S169" s="26">
        <v>41.920830629461385</v>
      </c>
      <c r="T169" s="26">
        <v>19.338092147955873</v>
      </c>
      <c r="U169" s="26">
        <v>13.003355704697986</v>
      </c>
      <c r="V169" s="33">
        <v>-5.3846153846153904</v>
      </c>
      <c r="W169" s="43">
        <v>88600</v>
      </c>
      <c r="X169" s="26">
        <v>4.1554959785522785</v>
      </c>
    </row>
    <row r="170" spans="1:24" x14ac:dyDescent="0.25">
      <c r="A170" s="38" t="s">
        <v>925</v>
      </c>
      <c r="B170" s="38" t="s">
        <v>1332</v>
      </c>
      <c r="C170" s="38" t="s">
        <v>692</v>
      </c>
      <c r="D170" s="13">
        <v>2</v>
      </c>
      <c r="E170" s="38" t="s">
        <v>693</v>
      </c>
      <c r="F170" s="38" t="s">
        <v>340</v>
      </c>
      <c r="G170" s="38" t="s">
        <v>926</v>
      </c>
      <c r="H170" s="38" t="s">
        <v>927</v>
      </c>
      <c r="I170" s="38" t="s">
        <v>927</v>
      </c>
      <c r="J170" s="38">
        <v>5464708</v>
      </c>
      <c r="K170" s="38" t="s">
        <v>270</v>
      </c>
      <c r="L170" s="72">
        <v>3.0889013912064454</v>
      </c>
      <c r="M170" s="81">
        <v>4124</v>
      </c>
      <c r="N170" s="90">
        <v>1335.1025098244627</v>
      </c>
      <c r="O170" s="105">
        <v>1780</v>
      </c>
      <c r="P170" s="63">
        <v>2.2999999999999998</v>
      </c>
      <c r="Q170" s="26">
        <v>17.865168539325843</v>
      </c>
      <c r="R170" s="26">
        <v>24.5</v>
      </c>
      <c r="S170" s="26">
        <v>46.677982541222114</v>
      </c>
      <c r="T170" s="26">
        <v>17.749757516973812</v>
      </c>
      <c r="U170" s="26">
        <v>8.7048087048087037</v>
      </c>
      <c r="V170" s="33">
        <v>-6.4367816091953998</v>
      </c>
      <c r="W170" s="43">
        <v>91500</v>
      </c>
      <c r="X170" s="26">
        <v>0.68555758683729429</v>
      </c>
    </row>
    <row r="171" spans="1:24" x14ac:dyDescent="0.25">
      <c r="A171" s="39" t="s">
        <v>53</v>
      </c>
      <c r="B171" s="39" t="s">
        <v>1333</v>
      </c>
      <c r="C171" s="39"/>
      <c r="D171" s="14">
        <v>2</v>
      </c>
      <c r="E171" s="39"/>
      <c r="F171" s="39"/>
      <c r="G171" s="39"/>
      <c r="H171" s="39"/>
      <c r="I171" s="39"/>
      <c r="J171" s="39">
        <v>54053</v>
      </c>
      <c r="K171" s="39" t="s">
        <v>52</v>
      </c>
      <c r="L171" s="73">
        <v>444.884650650948</v>
      </c>
      <c r="M171" s="82">
        <v>25667</v>
      </c>
      <c r="N171" s="91">
        <v>57.693606561710908</v>
      </c>
      <c r="O171" s="101">
        <v>10057</v>
      </c>
      <c r="P171" s="64">
        <v>2.48</v>
      </c>
      <c r="Q171" s="23">
        <v>15.829770309237349</v>
      </c>
      <c r="R171" s="23">
        <v>26.3</v>
      </c>
      <c r="S171" s="23">
        <v>38.060544668251062</v>
      </c>
      <c r="T171" s="23">
        <v>18.468234636425347</v>
      </c>
      <c r="U171" s="23">
        <v>13.465367848877886</v>
      </c>
      <c r="V171" s="41">
        <v>-6.8474601083296696</v>
      </c>
      <c r="W171" s="44">
        <v>108700</v>
      </c>
      <c r="X171" s="23">
        <v>23.540919465275515</v>
      </c>
    </row>
    <row r="172" spans="1:24" x14ac:dyDescent="0.25">
      <c r="A172" s="37" t="s">
        <v>1198</v>
      </c>
      <c r="B172" s="37" t="s">
        <v>1331</v>
      </c>
      <c r="C172" s="37" t="s">
        <v>355</v>
      </c>
      <c r="D172" s="12">
        <v>1</v>
      </c>
      <c r="E172" s="37" t="s">
        <v>356</v>
      </c>
      <c r="F172" s="37" t="s">
        <v>340</v>
      </c>
      <c r="G172" s="37" t="s">
        <v>1199</v>
      </c>
      <c r="H172" s="37" t="s">
        <v>1200</v>
      </c>
      <c r="I172" s="37" t="s">
        <v>1200</v>
      </c>
      <c r="J172" s="37" t="s">
        <v>1302</v>
      </c>
      <c r="K172" s="37" t="s">
        <v>1302</v>
      </c>
      <c r="L172" s="71">
        <v>521.62503614389504</v>
      </c>
      <c r="M172" s="80">
        <v>13177</v>
      </c>
      <c r="N172" s="89">
        <v>25.261440856847607</v>
      </c>
      <c r="O172" s="104">
        <v>4525</v>
      </c>
      <c r="P172" s="62">
        <v>2.9049723756906078</v>
      </c>
      <c r="Q172" s="32">
        <v>27.447513812154696</v>
      </c>
      <c r="R172" s="32">
        <v>54.618973561430792</v>
      </c>
      <c r="S172" s="32">
        <v>40.843894664946497</v>
      </c>
      <c r="T172" s="32">
        <v>28.686347423541019</v>
      </c>
      <c r="U172" s="32">
        <v>29.344820251010422</v>
      </c>
      <c r="V172" s="32">
        <v>-18.8181296615032</v>
      </c>
      <c r="W172" s="42">
        <v>43700</v>
      </c>
      <c r="X172" s="32">
        <v>30.642912470952748</v>
      </c>
    </row>
    <row r="173" spans="1:24" x14ac:dyDescent="0.25">
      <c r="A173" s="38" t="s">
        <v>354</v>
      </c>
      <c r="B173" s="38" t="s">
        <v>1332</v>
      </c>
      <c r="C173" s="38" t="s">
        <v>355</v>
      </c>
      <c r="D173" s="13">
        <v>1</v>
      </c>
      <c r="E173" s="38" t="s">
        <v>356</v>
      </c>
      <c r="F173" s="38" t="s">
        <v>340</v>
      </c>
      <c r="G173" s="38" t="s">
        <v>357</v>
      </c>
      <c r="H173" s="38" t="s">
        <v>358</v>
      </c>
      <c r="I173" s="38" t="s">
        <v>358</v>
      </c>
      <c r="J173" s="38">
        <v>5401780</v>
      </c>
      <c r="K173" s="38" t="s">
        <v>113</v>
      </c>
      <c r="L173" s="72">
        <v>0.57491435376467293</v>
      </c>
      <c r="M173" s="81">
        <v>158</v>
      </c>
      <c r="N173" s="90">
        <v>274.82354365546666</v>
      </c>
      <c r="O173" s="105">
        <v>62</v>
      </c>
      <c r="P173" s="63">
        <v>2.5499999999999998</v>
      </c>
      <c r="Q173" s="26">
        <v>25.806451612903224</v>
      </c>
      <c r="R173" s="26">
        <v>51.4</v>
      </c>
      <c r="S173" s="26">
        <v>46.835443037974684</v>
      </c>
      <c r="T173" s="26">
        <v>45.569620253164558</v>
      </c>
      <c r="U173" s="26">
        <v>64.912280701754383</v>
      </c>
      <c r="V173" s="33">
        <v>-26.991150442477899</v>
      </c>
      <c r="W173" s="43">
        <v>20700</v>
      </c>
      <c r="X173" s="26">
        <v>33.027522935779821</v>
      </c>
    </row>
    <row r="174" spans="1:24" x14ac:dyDescent="0.25">
      <c r="A174" s="38" t="s">
        <v>460</v>
      </c>
      <c r="B174" s="38" t="s">
        <v>1332</v>
      </c>
      <c r="C174" s="38" t="s">
        <v>355</v>
      </c>
      <c r="D174" s="13">
        <v>1</v>
      </c>
      <c r="E174" s="38" t="s">
        <v>356</v>
      </c>
      <c r="F174" s="38" t="s">
        <v>340</v>
      </c>
      <c r="G174" s="38" t="s">
        <v>461</v>
      </c>
      <c r="H174" s="38" t="s">
        <v>462</v>
      </c>
      <c r="I174" s="38" t="s">
        <v>462</v>
      </c>
      <c r="J174" s="38">
        <v>5409700</v>
      </c>
      <c r="K174" s="38" t="s">
        <v>135</v>
      </c>
      <c r="L174" s="72">
        <v>0.79925865636324644</v>
      </c>
      <c r="M174" s="81">
        <v>279</v>
      </c>
      <c r="N174" s="90">
        <v>349.07347925325479</v>
      </c>
      <c r="O174" s="105">
        <v>148</v>
      </c>
      <c r="P174" s="63">
        <v>1.89</v>
      </c>
      <c r="Q174" s="26">
        <v>22.972972972972975</v>
      </c>
      <c r="R174" s="26">
        <v>22.2</v>
      </c>
      <c r="S174" s="26">
        <v>52.32974910394266</v>
      </c>
      <c r="T174" s="26">
        <v>23.655913978494624</v>
      </c>
      <c r="U174" s="26">
        <v>11.894273127753303</v>
      </c>
      <c r="V174" s="33">
        <v>-38.575667655786297</v>
      </c>
      <c r="W174" s="43">
        <v>46100</v>
      </c>
      <c r="X174" s="26">
        <v>8.4269662921348321</v>
      </c>
    </row>
    <row r="175" spans="1:24" x14ac:dyDescent="0.25">
      <c r="A175" s="38" t="s">
        <v>561</v>
      </c>
      <c r="B175" s="38" t="s">
        <v>1332</v>
      </c>
      <c r="C175" s="38" t="s">
        <v>355</v>
      </c>
      <c r="D175" s="13">
        <v>1</v>
      </c>
      <c r="E175" s="38" t="s">
        <v>356</v>
      </c>
      <c r="F175" s="38" t="s">
        <v>340</v>
      </c>
      <c r="G175" s="38" t="s">
        <v>562</v>
      </c>
      <c r="H175" s="38" t="s">
        <v>563</v>
      </c>
      <c r="I175" s="38" t="s">
        <v>563</v>
      </c>
      <c r="J175" s="38">
        <v>5420500</v>
      </c>
      <c r="K175" s="38" t="s">
        <v>162</v>
      </c>
      <c r="L175" s="72">
        <v>1.29333845473882</v>
      </c>
      <c r="M175" s="81">
        <v>320</v>
      </c>
      <c r="N175" s="90">
        <v>247.42170065964797</v>
      </c>
      <c r="O175" s="105">
        <v>94</v>
      </c>
      <c r="P175" s="63">
        <v>3.4</v>
      </c>
      <c r="Q175" s="26">
        <v>22.340425531914892</v>
      </c>
      <c r="R175" s="26">
        <v>1.9</v>
      </c>
      <c r="S175" s="26">
        <v>40.625</v>
      </c>
      <c r="T175" s="26">
        <v>14.374999999999998</v>
      </c>
      <c r="U175" s="26">
        <v>27.083333333333332</v>
      </c>
      <c r="V175" s="33">
        <v>-50.238095238095198</v>
      </c>
      <c r="W175" s="43">
        <v>18300</v>
      </c>
      <c r="X175" s="26">
        <v>26.771653543307089</v>
      </c>
    </row>
    <row r="176" spans="1:24" x14ac:dyDescent="0.25">
      <c r="A176" s="38" t="s">
        <v>634</v>
      </c>
      <c r="B176" s="38" t="s">
        <v>1332</v>
      </c>
      <c r="C176" s="38" t="s">
        <v>355</v>
      </c>
      <c r="D176" s="13">
        <v>1</v>
      </c>
      <c r="E176" s="38" t="s">
        <v>356</v>
      </c>
      <c r="F176" s="38" t="s">
        <v>340</v>
      </c>
      <c r="G176" s="38" t="s">
        <v>635</v>
      </c>
      <c r="H176" s="38" t="s">
        <v>636</v>
      </c>
      <c r="I176" s="38" t="s">
        <v>636</v>
      </c>
      <c r="J176" s="38">
        <v>5430196</v>
      </c>
      <c r="K176" s="38" t="s">
        <v>182</v>
      </c>
      <c r="L176" s="72">
        <v>0.87236107967202492</v>
      </c>
      <c r="M176" s="81">
        <v>832</v>
      </c>
      <c r="N176" s="90">
        <v>953.73351630130128</v>
      </c>
      <c r="O176" s="105">
        <v>293</v>
      </c>
      <c r="P176" s="63">
        <v>2.5099999999999998</v>
      </c>
      <c r="Q176" s="26">
        <v>25.255972696245731</v>
      </c>
      <c r="R176" s="26">
        <v>43.5</v>
      </c>
      <c r="S176" s="26">
        <v>35.9375</v>
      </c>
      <c r="T176" s="26">
        <v>37.365591397849464</v>
      </c>
      <c r="U176" s="26">
        <v>13.86748844375963</v>
      </c>
      <c r="V176" s="33">
        <v>-20.144628099173602</v>
      </c>
      <c r="W176" s="43">
        <v>39600</v>
      </c>
      <c r="X176" s="26">
        <v>5.9063136456211813</v>
      </c>
    </row>
    <row r="177" spans="1:24" x14ac:dyDescent="0.25">
      <c r="A177" s="38" t="s">
        <v>721</v>
      </c>
      <c r="B177" s="38" t="s">
        <v>1332</v>
      </c>
      <c r="C177" s="38" t="s">
        <v>355</v>
      </c>
      <c r="D177" s="13">
        <v>1</v>
      </c>
      <c r="E177" s="38" t="s">
        <v>356</v>
      </c>
      <c r="F177" s="38" t="s">
        <v>340</v>
      </c>
      <c r="G177" s="38" t="s">
        <v>722</v>
      </c>
      <c r="H177" s="38" t="s">
        <v>723</v>
      </c>
      <c r="I177" s="38" t="s">
        <v>723</v>
      </c>
      <c r="J177" s="38">
        <v>5439652</v>
      </c>
      <c r="K177" s="38" t="s">
        <v>206</v>
      </c>
      <c r="L177" s="72">
        <v>0.83479290966239927</v>
      </c>
      <c r="M177" s="81">
        <v>245</v>
      </c>
      <c r="N177" s="90">
        <v>293.48596180468405</v>
      </c>
      <c r="O177" s="105">
        <v>79</v>
      </c>
      <c r="P177" s="63">
        <v>3.1</v>
      </c>
      <c r="Q177" s="26">
        <v>18.9873417721519</v>
      </c>
      <c r="R177" s="26">
        <v>30.4</v>
      </c>
      <c r="S177" s="26">
        <v>40.816326530612244</v>
      </c>
      <c r="T177" s="26">
        <v>35.510204081632651</v>
      </c>
      <c r="U177" s="26">
        <v>14.285714285714285</v>
      </c>
      <c r="V177" s="33">
        <v>-14.9006622516556</v>
      </c>
      <c r="W177" s="43">
        <v>39400</v>
      </c>
      <c r="X177" s="26">
        <v>19.2</v>
      </c>
    </row>
    <row r="178" spans="1:24" x14ac:dyDescent="0.25">
      <c r="A178" s="38" t="s">
        <v>741</v>
      </c>
      <c r="B178" s="38" t="s">
        <v>1332</v>
      </c>
      <c r="C178" s="38" t="s">
        <v>355</v>
      </c>
      <c r="D178" s="13">
        <v>1</v>
      </c>
      <c r="E178" s="38" t="s">
        <v>356</v>
      </c>
      <c r="F178" s="38" t="s">
        <v>340</v>
      </c>
      <c r="G178" s="38" t="s">
        <v>742</v>
      </c>
      <c r="H178" s="38" t="s">
        <v>743</v>
      </c>
      <c r="I178" s="38" t="s">
        <v>743</v>
      </c>
      <c r="J178" s="38">
        <v>5443516</v>
      </c>
      <c r="K178" s="38" t="s">
        <v>212</v>
      </c>
      <c r="L178" s="72">
        <v>0.32346025299005543</v>
      </c>
      <c r="M178" s="81">
        <v>68</v>
      </c>
      <c r="N178" s="90">
        <v>210.22675698609132</v>
      </c>
      <c r="O178" s="105">
        <v>41</v>
      </c>
      <c r="P178" s="63">
        <v>1.66</v>
      </c>
      <c r="Q178" s="26">
        <v>31.707317073170731</v>
      </c>
      <c r="R178" s="26">
        <v>88.9</v>
      </c>
      <c r="S178" s="26">
        <v>25</v>
      </c>
      <c r="T178" s="26">
        <v>48.529411764705884</v>
      </c>
      <c r="U178" s="26">
        <v>20.689655172413794</v>
      </c>
      <c r="V178" s="33">
        <v>-37.588652482269502</v>
      </c>
      <c r="W178" s="43">
        <v>16700</v>
      </c>
      <c r="X178" s="26">
        <v>5.7142857142857144</v>
      </c>
    </row>
    <row r="179" spans="1:24" x14ac:dyDescent="0.25">
      <c r="A179" s="38" t="s">
        <v>744</v>
      </c>
      <c r="B179" s="38" t="s">
        <v>1332</v>
      </c>
      <c r="C179" s="38" t="s">
        <v>355</v>
      </c>
      <c r="D179" s="13">
        <v>1</v>
      </c>
      <c r="E179" s="38" t="s">
        <v>356</v>
      </c>
      <c r="F179" s="38" t="s">
        <v>340</v>
      </c>
      <c r="G179" s="38" t="s">
        <v>745</v>
      </c>
      <c r="H179" s="38" t="s">
        <v>746</v>
      </c>
      <c r="I179" s="38" t="s">
        <v>746</v>
      </c>
      <c r="J179" s="38">
        <v>5443780</v>
      </c>
      <c r="K179" s="38" t="s">
        <v>213</v>
      </c>
      <c r="L179" s="72">
        <v>0.2528342549185888</v>
      </c>
      <c r="M179" s="81">
        <v>159</v>
      </c>
      <c r="N179" s="90">
        <v>628.87048296203818</v>
      </c>
      <c r="O179" s="105">
        <v>44</v>
      </c>
      <c r="P179" s="63">
        <v>3.61</v>
      </c>
      <c r="Q179" s="26">
        <v>6.8181818181818175</v>
      </c>
      <c r="R179" s="26">
        <v>42.1</v>
      </c>
      <c r="S179" s="26">
        <v>24.528301886792452</v>
      </c>
      <c r="T179" s="26">
        <v>19.49685534591195</v>
      </c>
      <c r="U179" s="26">
        <v>0</v>
      </c>
      <c r="V179" s="33">
        <v>-25.2577319587629</v>
      </c>
      <c r="W179" s="43" t="s">
        <v>1334</v>
      </c>
      <c r="X179" s="26">
        <v>3.8834951456310676</v>
      </c>
    </row>
    <row r="180" spans="1:24" x14ac:dyDescent="0.25">
      <c r="A180" s="38" t="s">
        <v>861</v>
      </c>
      <c r="B180" s="38" t="s">
        <v>1332</v>
      </c>
      <c r="C180" s="38" t="s">
        <v>355</v>
      </c>
      <c r="D180" s="13">
        <v>1</v>
      </c>
      <c r="E180" s="38" t="s">
        <v>356</v>
      </c>
      <c r="F180" s="38" t="s">
        <v>340</v>
      </c>
      <c r="G180" s="38" t="s">
        <v>862</v>
      </c>
      <c r="H180" s="38" t="s">
        <v>863</v>
      </c>
      <c r="I180" s="38" t="s">
        <v>863</v>
      </c>
      <c r="J180" s="38">
        <v>5459428</v>
      </c>
      <c r="K180" s="38" t="s">
        <v>250</v>
      </c>
      <c r="L180" s="72">
        <v>0.96282353318205671</v>
      </c>
      <c r="M180" s="81">
        <v>367</v>
      </c>
      <c r="N180" s="90">
        <v>381.17057524247838</v>
      </c>
      <c r="O180" s="105">
        <v>97</v>
      </c>
      <c r="P180" s="63">
        <v>3.78</v>
      </c>
      <c r="Q180" s="26">
        <v>29.896907216494846</v>
      </c>
      <c r="R180" s="26">
        <v>40.299999999999997</v>
      </c>
      <c r="S180" s="26">
        <v>32.425068119891009</v>
      </c>
      <c r="T180" s="26">
        <v>32.697547683923709</v>
      </c>
      <c r="U180" s="26">
        <v>18.43137254901961</v>
      </c>
      <c r="V180" s="33">
        <v>-46.153846153846203</v>
      </c>
      <c r="W180" s="43">
        <v>29200</v>
      </c>
      <c r="X180" s="26">
        <v>7.7669902912621351</v>
      </c>
    </row>
    <row r="181" spans="1:24" x14ac:dyDescent="0.25">
      <c r="A181" s="38" t="s">
        <v>1060</v>
      </c>
      <c r="B181" s="38" t="s">
        <v>1332</v>
      </c>
      <c r="C181" s="38" t="s">
        <v>355</v>
      </c>
      <c r="D181" s="13">
        <v>1</v>
      </c>
      <c r="E181" s="38" t="s">
        <v>356</v>
      </c>
      <c r="F181" s="38" t="s">
        <v>340</v>
      </c>
      <c r="G181" s="38" t="s">
        <v>1061</v>
      </c>
      <c r="H181" s="38" t="s">
        <v>1062</v>
      </c>
      <c r="I181" s="38" t="s">
        <v>1062</v>
      </c>
      <c r="J181" s="38">
        <v>5484484</v>
      </c>
      <c r="K181" s="38" t="s">
        <v>313</v>
      </c>
      <c r="L181" s="72">
        <v>0.91958443422198666</v>
      </c>
      <c r="M181" s="81">
        <v>679</v>
      </c>
      <c r="N181" s="90">
        <v>738.37700458084328</v>
      </c>
      <c r="O181" s="105">
        <v>224</v>
      </c>
      <c r="P181" s="63">
        <v>3.03</v>
      </c>
      <c r="Q181" s="26">
        <v>44.642857142857146</v>
      </c>
      <c r="R181" s="26">
        <v>68.2</v>
      </c>
      <c r="S181" s="26">
        <v>43.888070692194404</v>
      </c>
      <c r="T181" s="26">
        <v>36.082474226804123</v>
      </c>
      <c r="U181" s="26">
        <v>28.333333333333332</v>
      </c>
      <c r="V181" s="33">
        <v>-27.726218097447799</v>
      </c>
      <c r="W181" s="43">
        <v>35100</v>
      </c>
      <c r="X181" s="26">
        <v>14.971751412429379</v>
      </c>
    </row>
    <row r="182" spans="1:24" x14ac:dyDescent="0.25">
      <c r="A182" s="38" t="s">
        <v>1073</v>
      </c>
      <c r="B182" s="38" t="s">
        <v>1332</v>
      </c>
      <c r="C182" s="38" t="s">
        <v>355</v>
      </c>
      <c r="D182" s="13">
        <v>1</v>
      </c>
      <c r="E182" s="38" t="s">
        <v>356</v>
      </c>
      <c r="F182" s="38" t="s">
        <v>340</v>
      </c>
      <c r="G182" s="38" t="s">
        <v>1074</v>
      </c>
      <c r="H182" s="38" t="s">
        <v>1075</v>
      </c>
      <c r="I182" s="38" t="s">
        <v>1075</v>
      </c>
      <c r="J182" s="38">
        <v>5485228</v>
      </c>
      <c r="K182" s="38" t="s">
        <v>317</v>
      </c>
      <c r="L182" s="72">
        <v>6.0584241757869179</v>
      </c>
      <c r="M182" s="81">
        <v>3050</v>
      </c>
      <c r="N182" s="90">
        <v>503.43124078198781</v>
      </c>
      <c r="O182" s="105">
        <v>806</v>
      </c>
      <c r="P182" s="63">
        <v>2.19</v>
      </c>
      <c r="Q182" s="26">
        <v>26.674937965260547</v>
      </c>
      <c r="R182" s="26">
        <v>36.4</v>
      </c>
      <c r="S182" s="26">
        <v>27.344262295081968</v>
      </c>
      <c r="T182" s="26">
        <v>39.670828603859249</v>
      </c>
      <c r="U182" s="26">
        <v>15.893536121673005</v>
      </c>
      <c r="V182" s="33">
        <v>49.210307564422301</v>
      </c>
      <c r="W182" s="43">
        <v>55100</v>
      </c>
      <c r="X182" s="26">
        <v>4.3137254901960782</v>
      </c>
    </row>
    <row r="183" spans="1:24" x14ac:dyDescent="0.25">
      <c r="A183" s="39" t="s">
        <v>47</v>
      </c>
      <c r="B183" s="39" t="s">
        <v>1333</v>
      </c>
      <c r="C183" s="39"/>
      <c r="D183" s="14">
        <v>1</v>
      </c>
      <c r="E183" s="39"/>
      <c r="F183" s="39"/>
      <c r="G183" s="39"/>
      <c r="H183" s="39"/>
      <c r="I183" s="39"/>
      <c r="J183" s="39">
        <v>54047</v>
      </c>
      <c r="K183" s="39" t="s">
        <v>46</v>
      </c>
      <c r="L183" s="73">
        <v>534.51682824919578</v>
      </c>
      <c r="M183" s="82">
        <v>19334</v>
      </c>
      <c r="N183" s="91">
        <v>36.170984669141873</v>
      </c>
      <c r="O183" s="101">
        <v>6413</v>
      </c>
      <c r="P183" s="64">
        <v>2.79</v>
      </c>
      <c r="Q183" s="23">
        <v>27.475440511461098</v>
      </c>
      <c r="R183" s="23">
        <v>51.2</v>
      </c>
      <c r="S183" s="23">
        <v>38.471087203889518</v>
      </c>
      <c r="T183" s="23">
        <v>30.38757099899766</v>
      </c>
      <c r="U183" s="23">
        <v>25.41390150192106</v>
      </c>
      <c r="V183" s="41">
        <v>-13.5757246868358</v>
      </c>
      <c r="W183" s="44">
        <v>43700</v>
      </c>
      <c r="X183" s="23">
        <v>23.549095472132176</v>
      </c>
    </row>
    <row r="184" spans="1:24" x14ac:dyDescent="0.25">
      <c r="A184" s="37" t="s">
        <v>1201</v>
      </c>
      <c r="B184" s="37" t="s">
        <v>1331</v>
      </c>
      <c r="C184" s="37" t="s">
        <v>370</v>
      </c>
      <c r="D184" s="12">
        <v>1</v>
      </c>
      <c r="E184" s="37" t="s">
        <v>371</v>
      </c>
      <c r="F184" s="37" t="s">
        <v>340</v>
      </c>
      <c r="G184" s="37" t="s">
        <v>1202</v>
      </c>
      <c r="H184" s="37" t="s">
        <v>1203</v>
      </c>
      <c r="I184" s="37" t="s">
        <v>1203</v>
      </c>
      <c r="J184" s="37" t="s">
        <v>1302</v>
      </c>
      <c r="K184" s="37" t="s">
        <v>1302</v>
      </c>
      <c r="L184" s="71">
        <v>406.90555336004843</v>
      </c>
      <c r="M184" s="80">
        <v>42647</v>
      </c>
      <c r="N184" s="89">
        <v>104.87598099070722</v>
      </c>
      <c r="O184" s="104">
        <v>17468</v>
      </c>
      <c r="P184" s="62">
        <v>2.4027936798717655</v>
      </c>
      <c r="Q184" s="32">
        <v>18.811541103732541</v>
      </c>
      <c r="R184" s="32">
        <v>26.03661820140011</v>
      </c>
      <c r="S184" s="32">
        <v>39.451778554177316</v>
      </c>
      <c r="T184" s="32">
        <v>23.58463861105869</v>
      </c>
      <c r="U184" s="32">
        <v>15.583552172323239</v>
      </c>
      <c r="V184" s="32">
        <v>-2.4833530967800801</v>
      </c>
      <c r="W184" s="42">
        <v>104100</v>
      </c>
      <c r="X184" s="32">
        <v>26.205257541953632</v>
      </c>
    </row>
    <row r="185" spans="1:24" x14ac:dyDescent="0.25">
      <c r="A185" s="48" t="s">
        <v>369</v>
      </c>
      <c r="B185" s="48" t="s">
        <v>1332</v>
      </c>
      <c r="C185" s="48" t="s">
        <v>370</v>
      </c>
      <c r="D185" s="49">
        <v>1</v>
      </c>
      <c r="E185" s="48" t="s">
        <v>371</v>
      </c>
      <c r="F185" s="48" t="s">
        <v>340</v>
      </c>
      <c r="G185" s="48" t="s">
        <v>372</v>
      </c>
      <c r="H185" s="48" t="s">
        <v>373</v>
      </c>
      <c r="I185" s="48" t="s">
        <v>373</v>
      </c>
      <c r="J185" s="48">
        <v>5403292</v>
      </c>
      <c r="K185" s="48" t="s">
        <v>116</v>
      </c>
      <c r="L185" s="75">
        <v>0.39360729902565544</v>
      </c>
      <c r="M185" s="84">
        <v>1142</v>
      </c>
      <c r="N185" s="93">
        <v>2901.3689604510209</v>
      </c>
      <c r="O185" s="107">
        <v>266</v>
      </c>
      <c r="P185" s="66">
        <v>3.25</v>
      </c>
      <c r="Q185" s="50">
        <v>12.406015037593985</v>
      </c>
      <c r="R185" s="50">
        <v>17.7</v>
      </c>
      <c r="S185" s="50">
        <v>27.145359019264447</v>
      </c>
      <c r="T185" s="50">
        <v>14.535901926444833</v>
      </c>
      <c r="U185" s="50">
        <v>2.5830258302583027</v>
      </c>
      <c r="V185" s="50">
        <v>-8.2061068702290108</v>
      </c>
      <c r="W185" s="51">
        <v>131000</v>
      </c>
      <c r="X185" s="50">
        <v>0.80645161290322576</v>
      </c>
    </row>
    <row r="186" spans="1:24" x14ac:dyDescent="0.25">
      <c r="A186" s="38" t="s">
        <v>452</v>
      </c>
      <c r="B186" s="38" t="s">
        <v>1332</v>
      </c>
      <c r="C186" s="38" t="s">
        <v>370</v>
      </c>
      <c r="D186" s="13">
        <v>1</v>
      </c>
      <c r="E186" s="38" t="s">
        <v>371</v>
      </c>
      <c r="F186" s="38" t="s">
        <v>340</v>
      </c>
      <c r="G186" s="38" t="s">
        <v>453</v>
      </c>
      <c r="H186" s="38" t="s">
        <v>454</v>
      </c>
      <c r="I186" s="38" t="s">
        <v>454</v>
      </c>
      <c r="J186" s="38">
        <v>5408524</v>
      </c>
      <c r="K186" s="38" t="s">
        <v>133</v>
      </c>
      <c r="L186" s="72">
        <v>9.0156785729920568</v>
      </c>
      <c r="M186" s="81">
        <v>9699</v>
      </c>
      <c r="N186" s="90">
        <v>1075.7925675228646</v>
      </c>
      <c r="O186" s="105">
        <v>4138</v>
      </c>
      <c r="P186" s="63">
        <v>2.29</v>
      </c>
      <c r="Q186" s="26">
        <v>21.12131464475592</v>
      </c>
      <c r="R186" s="26">
        <v>21</v>
      </c>
      <c r="S186" s="26">
        <v>38.137952366223324</v>
      </c>
      <c r="T186" s="26">
        <v>26.233466302750369</v>
      </c>
      <c r="U186" s="26">
        <v>12.976560293702343</v>
      </c>
      <c r="V186" s="33">
        <v>-7.5524073896812496</v>
      </c>
      <c r="W186" s="43">
        <v>78100</v>
      </c>
      <c r="X186" s="26">
        <v>3.6404311572096808</v>
      </c>
    </row>
    <row r="187" spans="1:24" x14ac:dyDescent="0.25">
      <c r="A187" s="38" t="s">
        <v>463</v>
      </c>
      <c r="B187" s="38" t="s">
        <v>1332</v>
      </c>
      <c r="C187" s="38" t="s">
        <v>370</v>
      </c>
      <c r="D187" s="13">
        <v>1</v>
      </c>
      <c r="E187" s="38" t="s">
        <v>371</v>
      </c>
      <c r="F187" s="38" t="s">
        <v>340</v>
      </c>
      <c r="G187" s="38" t="s">
        <v>464</v>
      </c>
      <c r="H187" s="38" t="s">
        <v>465</v>
      </c>
      <c r="I187" s="38" t="s">
        <v>465</v>
      </c>
      <c r="J187" s="38">
        <v>5409796</v>
      </c>
      <c r="K187" s="38" t="s">
        <v>136</v>
      </c>
      <c r="L187" s="72">
        <v>0.58349461918822554</v>
      </c>
      <c r="M187" s="81">
        <v>281</v>
      </c>
      <c r="N187" s="90">
        <v>481.58113332893328</v>
      </c>
      <c r="O187" s="105">
        <v>105</v>
      </c>
      <c r="P187" s="63">
        <v>2.68</v>
      </c>
      <c r="Q187" s="26">
        <v>25.714285714285712</v>
      </c>
      <c r="R187" s="26">
        <v>29.8</v>
      </c>
      <c r="S187" s="26">
        <v>37.722419928825623</v>
      </c>
      <c r="T187" s="26">
        <v>33.096085409252666</v>
      </c>
      <c r="U187" s="26">
        <v>11.842105263157894</v>
      </c>
      <c r="V187" s="33">
        <v>-24.1758241758242</v>
      </c>
      <c r="W187" s="43">
        <v>52500</v>
      </c>
      <c r="X187" s="26">
        <v>4.2780748663101598</v>
      </c>
    </row>
    <row r="188" spans="1:24" x14ac:dyDescent="0.25">
      <c r="A188" s="38" t="s">
        <v>875</v>
      </c>
      <c r="B188" s="38" t="s">
        <v>1332</v>
      </c>
      <c r="C188" s="38" t="s">
        <v>370</v>
      </c>
      <c r="D188" s="13">
        <v>1</v>
      </c>
      <c r="E188" s="38" t="s">
        <v>371</v>
      </c>
      <c r="F188" s="38" t="s">
        <v>340</v>
      </c>
      <c r="G188" s="38" t="s">
        <v>876</v>
      </c>
      <c r="H188" s="38" t="s">
        <v>877</v>
      </c>
      <c r="I188" s="38" t="s">
        <v>877</v>
      </c>
      <c r="J188" s="38">
        <v>5460196</v>
      </c>
      <c r="K188" s="38" t="s">
        <v>254</v>
      </c>
      <c r="L188" s="72">
        <v>0.4195654269554191</v>
      </c>
      <c r="M188" s="81">
        <v>238</v>
      </c>
      <c r="N188" s="90">
        <v>567.25360267896588</v>
      </c>
      <c r="O188" s="105">
        <v>57</v>
      </c>
      <c r="P188" s="63">
        <v>4.18</v>
      </c>
      <c r="Q188" s="26">
        <v>12.280701754385964</v>
      </c>
      <c r="R188" s="26">
        <v>17.3</v>
      </c>
      <c r="S188" s="26">
        <v>60.924369747899156</v>
      </c>
      <c r="T188" s="26">
        <v>10.92436974789916</v>
      </c>
      <c r="U188" s="26">
        <v>9.4736842105263168</v>
      </c>
      <c r="V188" s="33">
        <v>9.9173553719008307</v>
      </c>
      <c r="W188" s="43">
        <v>39000</v>
      </c>
      <c r="X188" s="26">
        <v>60.810810810810814</v>
      </c>
    </row>
    <row r="189" spans="1:24" x14ac:dyDescent="0.25">
      <c r="A189" s="38" t="s">
        <v>931</v>
      </c>
      <c r="B189" s="38" t="s">
        <v>1332</v>
      </c>
      <c r="C189" s="38" t="s">
        <v>370</v>
      </c>
      <c r="D189" s="13">
        <v>1</v>
      </c>
      <c r="E189" s="38" t="s">
        <v>371</v>
      </c>
      <c r="F189" s="38" t="s">
        <v>340</v>
      </c>
      <c r="G189" s="38" t="s">
        <v>932</v>
      </c>
      <c r="H189" s="38" t="s">
        <v>933</v>
      </c>
      <c r="I189" s="38" t="s">
        <v>933</v>
      </c>
      <c r="J189" s="38">
        <v>5465692</v>
      </c>
      <c r="K189" s="38" t="s">
        <v>272</v>
      </c>
      <c r="L189" s="72">
        <v>3.0503165213432779</v>
      </c>
      <c r="M189" s="81">
        <v>5885</v>
      </c>
      <c r="N189" s="90">
        <v>1929.3079779826926</v>
      </c>
      <c r="O189" s="105">
        <v>2600</v>
      </c>
      <c r="P189" s="63">
        <v>2.2599999999999998</v>
      </c>
      <c r="Q189" s="26">
        <v>17.26923076923077</v>
      </c>
      <c r="R189" s="26">
        <v>27.2</v>
      </c>
      <c r="S189" s="26">
        <v>40.424808836023793</v>
      </c>
      <c r="T189" s="26">
        <v>21.705822267620022</v>
      </c>
      <c r="U189" s="26">
        <v>12.438162544169613</v>
      </c>
      <c r="V189" s="33">
        <v>-8.7064676616915406</v>
      </c>
      <c r="W189" s="43">
        <v>102300</v>
      </c>
      <c r="X189" s="26">
        <v>6.7754850631352017</v>
      </c>
    </row>
    <row r="190" spans="1:24" x14ac:dyDescent="0.25">
      <c r="A190" s="39" t="s">
        <v>55</v>
      </c>
      <c r="B190" s="39" t="s">
        <v>1333</v>
      </c>
      <c r="C190" s="39"/>
      <c r="D190" s="14">
        <v>1</v>
      </c>
      <c r="E190" s="39"/>
      <c r="F190" s="39"/>
      <c r="G190" s="39"/>
      <c r="H190" s="39"/>
      <c r="I190" s="39"/>
      <c r="J190" s="39">
        <v>54055</v>
      </c>
      <c r="K190" s="39" t="s">
        <v>54</v>
      </c>
      <c r="L190" s="73">
        <v>420.36821579955307</v>
      </c>
      <c r="M190" s="82">
        <v>59892</v>
      </c>
      <c r="N190" s="91">
        <v>142.56440441813342</v>
      </c>
      <c r="O190" s="101">
        <v>24634</v>
      </c>
      <c r="P190" s="64">
        <v>2.38</v>
      </c>
      <c r="Q190" s="23">
        <v>18.981894941950152</v>
      </c>
      <c r="R190" s="23">
        <v>25.2</v>
      </c>
      <c r="S190" s="23">
        <v>39.177185600748018</v>
      </c>
      <c r="T190" s="23">
        <v>23.643886767698856</v>
      </c>
      <c r="U190" s="23">
        <v>14.630396215257244</v>
      </c>
      <c r="V190" s="41">
        <v>-4.1757676988307901</v>
      </c>
      <c r="W190" s="44">
        <v>104100</v>
      </c>
      <c r="X190" s="23">
        <v>19.915009348971612</v>
      </c>
    </row>
    <row r="191" spans="1:24" x14ac:dyDescent="0.25">
      <c r="A191" s="37" t="s">
        <v>1204</v>
      </c>
      <c r="B191" s="37" t="s">
        <v>1331</v>
      </c>
      <c r="C191" s="37" t="s">
        <v>503</v>
      </c>
      <c r="D191" s="12">
        <v>8</v>
      </c>
      <c r="E191" s="37" t="s">
        <v>504</v>
      </c>
      <c r="F191" s="37" t="s">
        <v>340</v>
      </c>
      <c r="G191" s="37" t="s">
        <v>1205</v>
      </c>
      <c r="H191" s="37" t="s">
        <v>1206</v>
      </c>
      <c r="I191" s="37" t="s">
        <v>1206</v>
      </c>
      <c r="J191" s="37" t="s">
        <v>1302</v>
      </c>
      <c r="K191" s="37" t="s">
        <v>1302</v>
      </c>
      <c r="L191" s="71">
        <v>325.21674343670617</v>
      </c>
      <c r="M191" s="80">
        <v>19547</v>
      </c>
      <c r="N191" s="89">
        <v>60.104531499326839</v>
      </c>
      <c r="O191" s="104">
        <v>7408</v>
      </c>
      <c r="P191" s="62">
        <v>2.609071274298056</v>
      </c>
      <c r="Q191" s="32">
        <v>11.190604751619871</v>
      </c>
      <c r="R191" s="32">
        <v>24.283501161890008</v>
      </c>
      <c r="S191" s="32">
        <v>39.146672123599529</v>
      </c>
      <c r="T191" s="32">
        <v>16.909636062861868</v>
      </c>
      <c r="U191" s="32">
        <v>4.9201461004082212</v>
      </c>
      <c r="V191" s="32">
        <v>-1.5989606755608901</v>
      </c>
      <c r="W191" s="42">
        <v>151700</v>
      </c>
      <c r="X191" s="32">
        <v>14.254130788922502</v>
      </c>
    </row>
    <row r="192" spans="1:24" x14ac:dyDescent="0.25">
      <c r="A192" s="58" t="s">
        <v>502</v>
      </c>
      <c r="B192" s="58" t="s">
        <v>1332</v>
      </c>
      <c r="C192" s="58" t="s">
        <v>503</v>
      </c>
      <c r="D192" s="59">
        <v>8</v>
      </c>
      <c r="E192" s="58" t="s">
        <v>504</v>
      </c>
      <c r="F192" s="58" t="s">
        <v>340</v>
      </c>
      <c r="G192" s="58" t="s">
        <v>505</v>
      </c>
      <c r="H192" s="58" t="s">
        <v>506</v>
      </c>
      <c r="I192" s="58" t="s">
        <v>506</v>
      </c>
      <c r="J192" s="58">
        <v>5413525</v>
      </c>
      <c r="K192" s="58" t="s">
        <v>147</v>
      </c>
      <c r="L192" s="77">
        <v>1.3034721910686744</v>
      </c>
      <c r="M192" s="86">
        <v>1048</v>
      </c>
      <c r="N192" s="95">
        <v>804.00641239670711</v>
      </c>
      <c r="O192" s="108">
        <v>399</v>
      </c>
      <c r="P192" s="68">
        <v>2.63</v>
      </c>
      <c r="Q192" s="60">
        <v>8.0200501253132828</v>
      </c>
      <c r="R192" s="60">
        <v>21.5</v>
      </c>
      <c r="S192" s="60">
        <v>28.912213740458014</v>
      </c>
      <c r="T192" s="60">
        <v>17.652671755725191</v>
      </c>
      <c r="U192" s="60">
        <v>2.0594965675057209</v>
      </c>
      <c r="V192" s="60">
        <v>-11.975435005117699</v>
      </c>
      <c r="W192" s="61">
        <v>156000</v>
      </c>
      <c r="X192" s="60">
        <v>6.7129629629629637</v>
      </c>
    </row>
    <row r="193" spans="1:24" x14ac:dyDescent="0.25">
      <c r="A193" s="52" t="s">
        <v>1348</v>
      </c>
      <c r="B193" s="53" t="s">
        <v>1332</v>
      </c>
      <c r="C193" s="53" t="s">
        <v>503</v>
      </c>
      <c r="D193" s="54">
        <v>8</v>
      </c>
      <c r="E193" s="52" t="s">
        <v>504</v>
      </c>
      <c r="F193" s="52" t="s">
        <v>340</v>
      </c>
      <c r="G193" s="52" t="s">
        <v>1349</v>
      </c>
      <c r="H193" s="52" t="s">
        <v>1350</v>
      </c>
      <c r="I193" s="52" t="s">
        <v>1350</v>
      </c>
      <c r="J193" s="57">
        <v>5424484</v>
      </c>
      <c r="K193" s="52" t="s">
        <v>1351</v>
      </c>
      <c r="L193" s="74">
        <v>0.2575088257502347</v>
      </c>
      <c r="M193" s="83">
        <v>194</v>
      </c>
      <c r="N193" s="92">
        <v>753.37223660118832</v>
      </c>
      <c r="O193" s="106">
        <v>53</v>
      </c>
      <c r="P193" s="65">
        <v>3.66</v>
      </c>
      <c r="Q193" s="55">
        <v>9.433962264150944</v>
      </c>
      <c r="R193" s="55">
        <v>14</v>
      </c>
      <c r="S193" s="55">
        <v>37.113402061855673</v>
      </c>
      <c r="T193" s="55">
        <v>4.1237113402061851</v>
      </c>
      <c r="U193" s="55">
        <v>11.111111111111111</v>
      </c>
      <c r="V193" s="55">
        <v>-8.6206896551724146</v>
      </c>
      <c r="W193" s="56">
        <v>78600</v>
      </c>
      <c r="X193" s="55">
        <v>7.2463768115942031</v>
      </c>
    </row>
    <row r="194" spans="1:24" x14ac:dyDescent="0.25">
      <c r="A194" s="38" t="s">
        <v>738</v>
      </c>
      <c r="B194" s="38" t="s">
        <v>1332</v>
      </c>
      <c r="C194" s="38" t="s">
        <v>503</v>
      </c>
      <c r="D194" s="13">
        <v>8</v>
      </c>
      <c r="E194" s="38" t="s">
        <v>504</v>
      </c>
      <c r="F194" s="38" t="s">
        <v>340</v>
      </c>
      <c r="G194" s="38" t="s">
        <v>739</v>
      </c>
      <c r="H194" s="38" t="s">
        <v>740</v>
      </c>
      <c r="I194" s="38" t="s">
        <v>740</v>
      </c>
      <c r="J194" s="38">
        <v>5443492</v>
      </c>
      <c r="K194" s="38" t="s">
        <v>211</v>
      </c>
      <c r="L194" s="72">
        <v>1.9662216795357732</v>
      </c>
      <c r="M194" s="81">
        <v>4916</v>
      </c>
      <c r="N194" s="90">
        <v>2500.2267298571705</v>
      </c>
      <c r="O194" s="105">
        <v>2107</v>
      </c>
      <c r="P194" s="63">
        <v>2.13</v>
      </c>
      <c r="Q194" s="26">
        <v>27.337446606549598</v>
      </c>
      <c r="R194" s="26">
        <v>17.600000000000001</v>
      </c>
      <c r="S194" s="26">
        <v>36.289666395443447</v>
      </c>
      <c r="T194" s="26">
        <v>19.975589910496339</v>
      </c>
      <c r="U194" s="26">
        <v>13.246681415929205</v>
      </c>
      <c r="V194" s="33">
        <v>-10.571796286082</v>
      </c>
      <c r="W194" s="43">
        <v>104000</v>
      </c>
      <c r="X194" s="26">
        <v>5.8402006449301327</v>
      </c>
    </row>
    <row r="195" spans="1:24" x14ac:dyDescent="0.25">
      <c r="A195" s="38" t="s">
        <v>910</v>
      </c>
      <c r="B195" s="38" t="s">
        <v>1332</v>
      </c>
      <c r="C195" s="38" t="s">
        <v>503</v>
      </c>
      <c r="D195" s="13">
        <v>8</v>
      </c>
      <c r="E195" s="38" t="s">
        <v>504</v>
      </c>
      <c r="F195" s="38" t="s">
        <v>340</v>
      </c>
      <c r="G195" s="38" t="s">
        <v>911</v>
      </c>
      <c r="H195" s="38" t="s">
        <v>912</v>
      </c>
      <c r="I195" s="38" t="s">
        <v>912</v>
      </c>
      <c r="J195" s="38">
        <v>5463604</v>
      </c>
      <c r="K195" s="38" t="s">
        <v>265</v>
      </c>
      <c r="L195" s="72">
        <v>0.38018845040398641</v>
      </c>
      <c r="M195" s="81">
        <v>873</v>
      </c>
      <c r="N195" s="90">
        <v>2296.2296699764406</v>
      </c>
      <c r="O195" s="105">
        <v>296</v>
      </c>
      <c r="P195" s="63">
        <v>2.95</v>
      </c>
      <c r="Q195" s="26">
        <v>20.945945945945947</v>
      </c>
      <c r="R195" s="26">
        <v>31.8</v>
      </c>
      <c r="S195" s="26">
        <v>38.258877434135165</v>
      </c>
      <c r="T195" s="26">
        <v>19.93127147766323</v>
      </c>
      <c r="U195" s="26">
        <v>9.7269624573378834</v>
      </c>
      <c r="V195" s="33">
        <v>-18.036529680365302</v>
      </c>
      <c r="W195" s="43">
        <v>53300</v>
      </c>
      <c r="X195" s="26">
        <v>2.3640661938534278</v>
      </c>
    </row>
    <row r="196" spans="1:24" x14ac:dyDescent="0.25">
      <c r="A196" s="38" t="s">
        <v>964</v>
      </c>
      <c r="B196" s="38" t="s">
        <v>1332</v>
      </c>
      <c r="C196" s="38" t="s">
        <v>503</v>
      </c>
      <c r="D196" s="13">
        <v>8</v>
      </c>
      <c r="E196" s="38" t="s">
        <v>504</v>
      </c>
      <c r="F196" s="38" t="s">
        <v>340</v>
      </c>
      <c r="G196" s="38" t="s">
        <v>965</v>
      </c>
      <c r="H196" s="38" t="s">
        <v>966</v>
      </c>
      <c r="I196" s="38" t="s">
        <v>966</v>
      </c>
      <c r="J196" s="38">
        <v>5468260</v>
      </c>
      <c r="K196" s="38" t="s">
        <v>281</v>
      </c>
      <c r="L196" s="72">
        <v>0.29143919382183492</v>
      </c>
      <c r="M196" s="81">
        <v>467</v>
      </c>
      <c r="N196" s="90">
        <v>1602.3925741624525</v>
      </c>
      <c r="O196" s="105">
        <v>168</v>
      </c>
      <c r="P196" s="63">
        <v>2.78</v>
      </c>
      <c r="Q196" s="26">
        <v>0.59523809523809523</v>
      </c>
      <c r="R196" s="26">
        <v>14.9</v>
      </c>
      <c r="S196" s="26">
        <v>37.901498929336185</v>
      </c>
      <c r="T196" s="26">
        <v>13.704496788008566</v>
      </c>
      <c r="U196" s="26">
        <v>0.96153846153846156</v>
      </c>
      <c r="V196" s="33">
        <v>-12.4444444444444</v>
      </c>
      <c r="W196" s="43">
        <v>83000</v>
      </c>
      <c r="X196" s="26">
        <v>2.1551724137931036</v>
      </c>
    </row>
    <row r="197" spans="1:24" x14ac:dyDescent="0.25">
      <c r="A197" s="39" t="s">
        <v>57</v>
      </c>
      <c r="B197" s="39" t="s">
        <v>1333</v>
      </c>
      <c r="C197" s="39"/>
      <c r="D197" s="14">
        <v>8</v>
      </c>
      <c r="E197" s="39"/>
      <c r="F197" s="39"/>
      <c r="G197" s="39"/>
      <c r="H197" s="39"/>
      <c r="I197" s="39"/>
      <c r="J197" s="39">
        <v>54057</v>
      </c>
      <c r="K197" s="39" t="s">
        <v>56</v>
      </c>
      <c r="L197" s="73">
        <v>329.41557377728662</v>
      </c>
      <c r="M197" s="82">
        <v>27045</v>
      </c>
      <c r="N197" s="91">
        <v>82.099943514767631</v>
      </c>
      <c r="O197" s="101">
        <v>10431</v>
      </c>
      <c r="P197" s="64">
        <v>2.5299999999999998</v>
      </c>
      <c r="Q197" s="23">
        <v>14.428146869907007</v>
      </c>
      <c r="R197" s="23">
        <v>23.2</v>
      </c>
      <c r="S197" s="23">
        <v>38.166019596968013</v>
      </c>
      <c r="T197" s="23">
        <v>17.450264510841219</v>
      </c>
      <c r="U197" s="23">
        <v>6.4567495377028967</v>
      </c>
      <c r="V197" s="41">
        <v>-4.5158088756557504</v>
      </c>
      <c r="W197" s="44">
        <v>151700</v>
      </c>
      <c r="X197" s="23">
        <v>11.458416394226937</v>
      </c>
    </row>
    <row r="198" spans="1:24" x14ac:dyDescent="0.25">
      <c r="A198" s="37" t="s">
        <v>1207</v>
      </c>
      <c r="B198" s="37" t="s">
        <v>1331</v>
      </c>
      <c r="C198" s="37" t="s">
        <v>565</v>
      </c>
      <c r="D198" s="12">
        <v>2</v>
      </c>
      <c r="E198" s="37" t="s">
        <v>566</v>
      </c>
      <c r="F198" s="37" t="s">
        <v>340</v>
      </c>
      <c r="G198" s="37" t="s">
        <v>1208</v>
      </c>
      <c r="H198" s="37" t="s">
        <v>1209</v>
      </c>
      <c r="I198" s="37" t="s">
        <v>1209</v>
      </c>
      <c r="J198" s="37" t="s">
        <v>1302</v>
      </c>
      <c r="K198" s="37" t="s">
        <v>1302</v>
      </c>
      <c r="L198" s="71">
        <v>416.56236465560704</v>
      </c>
      <c r="M198" s="80">
        <v>19183</v>
      </c>
      <c r="N198" s="89">
        <v>46.050727640408766</v>
      </c>
      <c r="O198" s="104">
        <v>7025</v>
      </c>
      <c r="P198" s="62">
        <v>2.7306761565836299</v>
      </c>
      <c r="Q198" s="32">
        <v>27.444839857651242</v>
      </c>
      <c r="R198" s="32">
        <v>38.426015008658844</v>
      </c>
      <c r="S198" s="32">
        <v>38.336026690298702</v>
      </c>
      <c r="T198" s="32">
        <v>31.475785852056511</v>
      </c>
      <c r="U198" s="32">
        <v>25.325295890612367</v>
      </c>
      <c r="V198" s="32">
        <v>-12.494243345307201</v>
      </c>
      <c r="W198" s="42">
        <v>83000</v>
      </c>
      <c r="X198" s="32">
        <v>36.723352228520618</v>
      </c>
    </row>
    <row r="199" spans="1:24" x14ac:dyDescent="0.25">
      <c r="A199" s="38" t="s">
        <v>564</v>
      </c>
      <c r="B199" s="38" t="s">
        <v>1332</v>
      </c>
      <c r="C199" s="38" t="s">
        <v>565</v>
      </c>
      <c r="D199" s="13">
        <v>2</v>
      </c>
      <c r="E199" s="38" t="s">
        <v>566</v>
      </c>
      <c r="F199" s="38" t="s">
        <v>340</v>
      </c>
      <c r="G199" s="38" t="s">
        <v>567</v>
      </c>
      <c r="H199" s="38" t="s">
        <v>568</v>
      </c>
      <c r="I199" s="38" t="s">
        <v>568</v>
      </c>
      <c r="J199" s="38">
        <v>5420980</v>
      </c>
      <c r="K199" s="38" t="s">
        <v>163</v>
      </c>
      <c r="L199" s="72">
        <v>1.9860188030044497</v>
      </c>
      <c r="M199" s="81">
        <v>483</v>
      </c>
      <c r="N199" s="90">
        <v>243.20011435406226</v>
      </c>
      <c r="O199" s="105">
        <v>194</v>
      </c>
      <c r="P199" s="63">
        <v>2.4900000000000002</v>
      </c>
      <c r="Q199" s="26">
        <v>30.412371134020617</v>
      </c>
      <c r="R199" s="26">
        <v>32.4</v>
      </c>
      <c r="S199" s="26">
        <v>31.262939958592135</v>
      </c>
      <c r="T199" s="26">
        <v>45.962732919254655</v>
      </c>
      <c r="U199" s="26">
        <v>28.497409326424872</v>
      </c>
      <c r="V199" s="33">
        <v>-27.1157167530225</v>
      </c>
      <c r="W199" s="43">
        <v>82700</v>
      </c>
      <c r="X199" s="26">
        <v>34.364261168384878</v>
      </c>
    </row>
    <row r="200" spans="1:24" x14ac:dyDescent="0.25">
      <c r="A200" s="38" t="s">
        <v>643</v>
      </c>
      <c r="B200" s="38" t="s">
        <v>1332</v>
      </c>
      <c r="C200" s="38" t="s">
        <v>565</v>
      </c>
      <c r="D200" s="13">
        <v>2</v>
      </c>
      <c r="E200" s="38" t="s">
        <v>566</v>
      </c>
      <c r="F200" s="38" t="s">
        <v>340</v>
      </c>
      <c r="G200" s="38" t="s">
        <v>644</v>
      </c>
      <c r="H200" s="38" t="s">
        <v>645</v>
      </c>
      <c r="I200" s="38" t="s">
        <v>645</v>
      </c>
      <c r="J200" s="38">
        <v>5430772</v>
      </c>
      <c r="K200" s="38" t="s">
        <v>185</v>
      </c>
      <c r="L200" s="72">
        <v>1.0403418702654093</v>
      </c>
      <c r="M200" s="81">
        <v>342</v>
      </c>
      <c r="N200" s="90">
        <v>328.73809059780501</v>
      </c>
      <c r="O200" s="105">
        <v>159</v>
      </c>
      <c r="P200" s="63">
        <v>2.15</v>
      </c>
      <c r="Q200" s="26">
        <v>20.754716981132077</v>
      </c>
      <c r="R200" s="26">
        <v>27.1</v>
      </c>
      <c r="S200" s="26">
        <v>37.719298245614034</v>
      </c>
      <c r="T200" s="26">
        <v>33.62573099415205</v>
      </c>
      <c r="U200" s="26">
        <v>21.830985915492956</v>
      </c>
      <c r="V200" s="33">
        <v>-26</v>
      </c>
      <c r="W200" s="43">
        <v>112500</v>
      </c>
      <c r="X200" s="26">
        <v>25.714285714285712</v>
      </c>
    </row>
    <row r="201" spans="1:24" x14ac:dyDescent="0.25">
      <c r="A201" s="38" t="s">
        <v>735</v>
      </c>
      <c r="B201" s="38" t="s">
        <v>1332</v>
      </c>
      <c r="C201" s="38" t="s">
        <v>565</v>
      </c>
      <c r="D201" s="13">
        <v>2</v>
      </c>
      <c r="E201" s="38" t="s">
        <v>566</v>
      </c>
      <c r="F201" s="38" t="s">
        <v>340</v>
      </c>
      <c r="G201" s="38" t="s">
        <v>736</v>
      </c>
      <c r="H201" s="38" t="s">
        <v>737</v>
      </c>
      <c r="I201" s="38" t="s">
        <v>737</v>
      </c>
      <c r="J201" s="38">
        <v>5443300</v>
      </c>
      <c r="K201" s="38" t="s">
        <v>210</v>
      </c>
      <c r="L201" s="72">
        <v>0.39106073351225573</v>
      </c>
      <c r="M201" s="81">
        <v>250</v>
      </c>
      <c r="N201" s="90">
        <v>639.28688967225366</v>
      </c>
      <c r="O201" s="105">
        <v>111</v>
      </c>
      <c r="P201" s="63">
        <v>2.25</v>
      </c>
      <c r="Q201" s="26">
        <v>27.927927927927925</v>
      </c>
      <c r="R201" s="26">
        <v>37</v>
      </c>
      <c r="S201" s="26">
        <v>41.199999999999996</v>
      </c>
      <c r="T201" s="26">
        <v>31.2</v>
      </c>
      <c r="U201" s="26">
        <v>21.468926553672315</v>
      </c>
      <c r="V201" s="33">
        <v>-21.9211822660099</v>
      </c>
      <c r="W201" s="43">
        <v>137500</v>
      </c>
      <c r="X201" s="26">
        <v>9.1549295774647899</v>
      </c>
    </row>
    <row r="202" spans="1:24" x14ac:dyDescent="0.25">
      <c r="A202" s="38" t="s">
        <v>798</v>
      </c>
      <c r="B202" s="38" t="s">
        <v>1332</v>
      </c>
      <c r="C202" s="38" t="s">
        <v>565</v>
      </c>
      <c r="D202" s="13">
        <v>2</v>
      </c>
      <c r="E202" s="38" t="s">
        <v>566</v>
      </c>
      <c r="F202" s="38" t="s">
        <v>340</v>
      </c>
      <c r="G202" s="38" t="s">
        <v>799</v>
      </c>
      <c r="H202" s="38" t="s">
        <v>800</v>
      </c>
      <c r="I202" s="38" t="s">
        <v>800</v>
      </c>
      <c r="J202" s="38">
        <v>5452324</v>
      </c>
      <c r="K202" s="38" t="s">
        <v>231</v>
      </c>
      <c r="L202" s="72">
        <v>0.54368475939427519</v>
      </c>
      <c r="M202" s="81">
        <v>509</v>
      </c>
      <c r="N202" s="90">
        <v>936.20428236223165</v>
      </c>
      <c r="O202" s="105">
        <v>269</v>
      </c>
      <c r="P202" s="63">
        <v>1.89</v>
      </c>
      <c r="Q202" s="26">
        <v>38.289962825278813</v>
      </c>
      <c r="R202" s="26">
        <v>41.4</v>
      </c>
      <c r="S202" s="26">
        <v>40.667976424361491</v>
      </c>
      <c r="T202" s="26">
        <v>43.418467583497055</v>
      </c>
      <c r="U202" s="26">
        <v>19.379844961240313</v>
      </c>
      <c r="V202" s="33">
        <v>-17.434869739479002</v>
      </c>
      <c r="W202" s="43">
        <v>90100</v>
      </c>
      <c r="X202" s="26">
        <v>18.895348837209301</v>
      </c>
    </row>
    <row r="203" spans="1:24" x14ac:dyDescent="0.25">
      <c r="A203" s="38" t="s">
        <v>1114</v>
      </c>
      <c r="B203" s="38" t="s">
        <v>1332</v>
      </c>
      <c r="C203" s="38" t="s">
        <v>565</v>
      </c>
      <c r="D203" s="13">
        <v>2</v>
      </c>
      <c r="E203" s="38" t="s">
        <v>566</v>
      </c>
      <c r="F203" s="38" t="s">
        <v>340</v>
      </c>
      <c r="G203" s="38" t="s">
        <v>1115</v>
      </c>
      <c r="H203" s="38" t="s">
        <v>1116</v>
      </c>
      <c r="I203" s="38" t="s">
        <v>1116</v>
      </c>
      <c r="J203" s="38">
        <v>5487508</v>
      </c>
      <c r="K203" s="38" t="s">
        <v>330</v>
      </c>
      <c r="L203" s="72">
        <v>3.2392394307040808</v>
      </c>
      <c r="M203" s="81">
        <v>3054</v>
      </c>
      <c r="N203" s="90">
        <v>942.81391213374513</v>
      </c>
      <c r="O203" s="105">
        <v>1352</v>
      </c>
      <c r="P203" s="63">
        <v>2.2000000000000002</v>
      </c>
      <c r="Q203" s="26">
        <v>42.307692307692307</v>
      </c>
      <c r="R203" s="26">
        <v>28.5</v>
      </c>
      <c r="S203" s="26">
        <v>37.721021611001966</v>
      </c>
      <c r="T203" s="26">
        <v>37.621440536013402</v>
      </c>
      <c r="U203" s="26">
        <v>18.054909260120986</v>
      </c>
      <c r="V203" s="33">
        <v>-3.3845189595737999</v>
      </c>
      <c r="W203" s="43">
        <v>81800</v>
      </c>
      <c r="X203" s="26">
        <v>2.3170731707317072</v>
      </c>
    </row>
    <row r="204" spans="1:24" x14ac:dyDescent="0.25">
      <c r="A204" s="39" t="s">
        <v>59</v>
      </c>
      <c r="B204" s="39" t="s">
        <v>1333</v>
      </c>
      <c r="C204" s="39"/>
      <c r="D204" s="14">
        <v>2</v>
      </c>
      <c r="E204" s="39"/>
      <c r="F204" s="39"/>
      <c r="G204" s="39"/>
      <c r="H204" s="39"/>
      <c r="I204" s="39"/>
      <c r="J204" s="39">
        <v>54059</v>
      </c>
      <c r="K204" s="39" t="s">
        <v>58</v>
      </c>
      <c r="L204" s="73">
        <v>423.76271025248752</v>
      </c>
      <c r="M204" s="82">
        <v>23821</v>
      </c>
      <c r="N204" s="91">
        <v>56.213063168788267</v>
      </c>
      <c r="O204" s="101">
        <v>9110</v>
      </c>
      <c r="P204" s="64">
        <v>2.61</v>
      </c>
      <c r="Q204" s="23">
        <v>29.923161361141602</v>
      </c>
      <c r="R204" s="23">
        <v>37.200000000000003</v>
      </c>
      <c r="S204" s="23">
        <v>38.184794928844298</v>
      </c>
      <c r="T204" s="23">
        <v>32.826709329740652</v>
      </c>
      <c r="U204" s="23">
        <v>24.243494642646883</v>
      </c>
      <c r="V204" s="41">
        <v>-12.1874883564961</v>
      </c>
      <c r="W204" s="44">
        <v>83000</v>
      </c>
      <c r="X204" s="23">
        <v>30.731623638390943</v>
      </c>
    </row>
    <row r="205" spans="1:24" x14ac:dyDescent="0.25">
      <c r="A205" s="37" t="s">
        <v>1210</v>
      </c>
      <c r="B205" s="37" t="s">
        <v>1331</v>
      </c>
      <c r="C205" s="37" t="s">
        <v>448</v>
      </c>
      <c r="D205" s="12">
        <v>6</v>
      </c>
      <c r="E205" s="37" t="s">
        <v>449</v>
      </c>
      <c r="F205" s="37" t="s">
        <v>340</v>
      </c>
      <c r="G205" s="37" t="s">
        <v>1211</v>
      </c>
      <c r="H205" s="37" t="s">
        <v>1212</v>
      </c>
      <c r="I205" s="37" t="s">
        <v>1212</v>
      </c>
      <c r="J205" s="37" t="s">
        <v>1302</v>
      </c>
      <c r="K205" s="37" t="s">
        <v>1302</v>
      </c>
      <c r="L205" s="71">
        <v>351.54287024872093</v>
      </c>
      <c r="M205" s="80">
        <v>68658</v>
      </c>
      <c r="N205" s="89">
        <v>195.30477165252594</v>
      </c>
      <c r="O205" s="104">
        <v>28248</v>
      </c>
      <c r="P205" s="62">
        <v>2.3998867176437271</v>
      </c>
      <c r="Q205" s="32">
        <v>13.593882752761258</v>
      </c>
      <c r="R205" s="32">
        <v>15.21507917749941</v>
      </c>
      <c r="S205" s="32">
        <v>30.286346820472488</v>
      </c>
      <c r="T205" s="32">
        <v>12.878205885829097</v>
      </c>
      <c r="U205" s="32">
        <v>6.4205595427392668</v>
      </c>
      <c r="V205" s="32">
        <v>14.219746022185401</v>
      </c>
      <c r="W205" s="42">
        <v>221600</v>
      </c>
      <c r="X205" s="32">
        <v>11.756437288352183</v>
      </c>
    </row>
    <row r="206" spans="1:24" x14ac:dyDescent="0.25">
      <c r="A206" s="38" t="s">
        <v>447</v>
      </c>
      <c r="B206" s="38" t="s">
        <v>1332</v>
      </c>
      <c r="C206" s="38" t="s">
        <v>448</v>
      </c>
      <c r="D206" s="13">
        <v>6</v>
      </c>
      <c r="E206" s="38" t="s">
        <v>449</v>
      </c>
      <c r="F206" s="38" t="s">
        <v>340</v>
      </c>
      <c r="G206" s="38" t="s">
        <v>450</v>
      </c>
      <c r="H206" s="38" t="s">
        <v>451</v>
      </c>
      <c r="I206" s="38" t="s">
        <v>451</v>
      </c>
      <c r="J206" s="38">
        <v>5408092</v>
      </c>
      <c r="K206" s="38" t="s">
        <v>132</v>
      </c>
      <c r="L206" s="72">
        <v>0.30849268598780466</v>
      </c>
      <c r="M206" s="81">
        <v>58</v>
      </c>
      <c r="N206" s="90">
        <v>188.01094040295288</v>
      </c>
      <c r="O206" s="105">
        <v>36</v>
      </c>
      <c r="P206" s="63">
        <v>1.61</v>
      </c>
      <c r="Q206" s="26">
        <v>0</v>
      </c>
      <c r="R206" s="26">
        <v>47.1</v>
      </c>
      <c r="S206" s="26">
        <v>34.482758620689658</v>
      </c>
      <c r="T206" s="26">
        <v>36.206896551724135</v>
      </c>
      <c r="U206" s="26">
        <v>0</v>
      </c>
      <c r="V206" s="33">
        <v>-30.994152046783601</v>
      </c>
      <c r="W206" s="43" t="s">
        <v>1334</v>
      </c>
      <c r="X206" s="26">
        <v>26.229508196721312</v>
      </c>
    </row>
    <row r="207" spans="1:24" x14ac:dyDescent="0.25">
      <c r="A207" s="38" t="s">
        <v>668</v>
      </c>
      <c r="B207" s="38" t="s">
        <v>1332</v>
      </c>
      <c r="C207" s="38" t="s">
        <v>448</v>
      </c>
      <c r="D207" s="13">
        <v>6</v>
      </c>
      <c r="E207" s="38" t="s">
        <v>449</v>
      </c>
      <c r="F207" s="38" t="s">
        <v>340</v>
      </c>
      <c r="G207" s="38" t="s">
        <v>669</v>
      </c>
      <c r="H207" s="38" t="s">
        <v>670</v>
      </c>
      <c r="I207" s="38" t="s">
        <v>670</v>
      </c>
      <c r="J207" s="38">
        <v>5432932</v>
      </c>
      <c r="K207" s="38" t="s">
        <v>192</v>
      </c>
      <c r="L207" s="72">
        <v>1.297088843680805</v>
      </c>
      <c r="M207" s="81">
        <v>1566</v>
      </c>
      <c r="N207" s="90">
        <v>1207.3189956334018</v>
      </c>
      <c r="O207" s="105">
        <v>637</v>
      </c>
      <c r="P207" s="63">
        <v>2.46</v>
      </c>
      <c r="Q207" s="26">
        <v>41.287284144426998</v>
      </c>
      <c r="R207" s="26">
        <v>10.8</v>
      </c>
      <c r="S207" s="26">
        <v>22.349936143039592</v>
      </c>
      <c r="T207" s="26">
        <v>21.902937420178802</v>
      </c>
      <c r="U207" s="26">
        <v>17.538896746817539</v>
      </c>
      <c r="V207" s="33">
        <v>73.495518565941097</v>
      </c>
      <c r="W207" s="43">
        <v>85400</v>
      </c>
      <c r="X207" s="26">
        <v>18.559556786703602</v>
      </c>
    </row>
    <row r="208" spans="1:24" x14ac:dyDescent="0.25">
      <c r="A208" s="38" t="s">
        <v>831</v>
      </c>
      <c r="B208" s="38" t="s">
        <v>1332</v>
      </c>
      <c r="C208" s="38" t="s">
        <v>448</v>
      </c>
      <c r="D208" s="13">
        <v>6</v>
      </c>
      <c r="E208" s="38" t="s">
        <v>449</v>
      </c>
      <c r="F208" s="38" t="s">
        <v>340</v>
      </c>
      <c r="G208" s="38" t="s">
        <v>832</v>
      </c>
      <c r="H208" s="38" t="s">
        <v>833</v>
      </c>
      <c r="I208" s="38" t="s">
        <v>833</v>
      </c>
      <c r="J208" s="38">
        <v>5455756</v>
      </c>
      <c r="K208" s="38" t="s">
        <v>241</v>
      </c>
      <c r="L208" s="72">
        <v>10.424634799122986</v>
      </c>
      <c r="M208" s="81">
        <v>29316</v>
      </c>
      <c r="N208" s="90">
        <v>2812.1848453114467</v>
      </c>
      <c r="O208" s="105">
        <v>11637</v>
      </c>
      <c r="P208" s="63">
        <v>2.12</v>
      </c>
      <c r="Q208" s="26">
        <v>32.611497808713587</v>
      </c>
      <c r="R208" s="26">
        <v>14.5</v>
      </c>
      <c r="S208" s="26">
        <v>18.791786055396368</v>
      </c>
      <c r="T208" s="26">
        <v>8.9857255331530475</v>
      </c>
      <c r="U208" s="26">
        <v>7.3276768810041375</v>
      </c>
      <c r="V208" s="33">
        <v>2.3162508428860402</v>
      </c>
      <c r="W208" s="43">
        <v>215200</v>
      </c>
      <c r="X208" s="26">
        <v>1.9437820651781197</v>
      </c>
    </row>
    <row r="209" spans="1:24" x14ac:dyDescent="0.25">
      <c r="A209" s="38" t="s">
        <v>1021</v>
      </c>
      <c r="B209" s="38" t="s">
        <v>1332</v>
      </c>
      <c r="C209" s="38" t="s">
        <v>448</v>
      </c>
      <c r="D209" s="13">
        <v>6</v>
      </c>
      <c r="E209" s="38" t="s">
        <v>449</v>
      </c>
      <c r="F209" s="38" t="s">
        <v>340</v>
      </c>
      <c r="G209" s="38" t="s">
        <v>1022</v>
      </c>
      <c r="H209" s="38" t="s">
        <v>1023</v>
      </c>
      <c r="I209" s="38" t="s">
        <v>1023</v>
      </c>
      <c r="J209" s="38">
        <v>5476516</v>
      </c>
      <c r="K209" s="38" t="s">
        <v>300</v>
      </c>
      <c r="L209" s="72">
        <v>0.58955604142178275</v>
      </c>
      <c r="M209" s="81">
        <v>2012</v>
      </c>
      <c r="N209" s="90">
        <v>3412.7374814917148</v>
      </c>
      <c r="O209" s="105">
        <v>970</v>
      </c>
      <c r="P209" s="63">
        <v>2.0699999999999998</v>
      </c>
      <c r="Q209" s="26">
        <v>14.226804123711339</v>
      </c>
      <c r="R209" s="26">
        <v>16</v>
      </c>
      <c r="S209" s="26">
        <v>25</v>
      </c>
      <c r="T209" s="26">
        <v>15.821195379206429</v>
      </c>
      <c r="U209" s="26">
        <v>4.4846050870147263</v>
      </c>
      <c r="V209" s="33">
        <v>-2.5205479452054802</v>
      </c>
      <c r="W209" s="43">
        <v>217200</v>
      </c>
      <c r="X209" s="26">
        <v>4.9056603773584913</v>
      </c>
    </row>
    <row r="210" spans="1:24" x14ac:dyDescent="0.25">
      <c r="A210" s="38" t="s">
        <v>1094</v>
      </c>
      <c r="B210" s="38" t="s">
        <v>1332</v>
      </c>
      <c r="C210" s="38" t="s">
        <v>448</v>
      </c>
      <c r="D210" s="13">
        <v>6</v>
      </c>
      <c r="E210" s="38" t="s">
        <v>449</v>
      </c>
      <c r="F210" s="38" t="s">
        <v>340</v>
      </c>
      <c r="G210" s="38" t="s">
        <v>1095</v>
      </c>
      <c r="H210" s="38" t="s">
        <v>1096</v>
      </c>
      <c r="I210" s="38" t="s">
        <v>1096</v>
      </c>
      <c r="J210" s="38">
        <v>5485996</v>
      </c>
      <c r="K210" s="38" t="s">
        <v>324</v>
      </c>
      <c r="L210" s="72">
        <v>1.5031704864470428</v>
      </c>
      <c r="M210" s="81">
        <v>4085</v>
      </c>
      <c r="N210" s="90">
        <v>2717.5892800127272</v>
      </c>
      <c r="O210" s="105">
        <v>2112</v>
      </c>
      <c r="P210" s="63">
        <v>1.93</v>
      </c>
      <c r="Q210" s="26">
        <v>8.0965909090909083</v>
      </c>
      <c r="R210" s="26">
        <v>11.2</v>
      </c>
      <c r="S210" s="26">
        <v>18.922888616891065</v>
      </c>
      <c r="T210" s="26">
        <v>29.39297124600639</v>
      </c>
      <c r="U210" s="26">
        <v>6.8934376881396755</v>
      </c>
      <c r="V210" s="33">
        <v>-0.70298769771529002</v>
      </c>
      <c r="W210" s="43">
        <v>153400</v>
      </c>
      <c r="X210" s="26">
        <v>1.056499770326137</v>
      </c>
    </row>
    <row r="211" spans="1:24" x14ac:dyDescent="0.25">
      <c r="A211" s="39" t="s">
        <v>61</v>
      </c>
      <c r="B211" s="39" t="s">
        <v>1333</v>
      </c>
      <c r="C211" s="39"/>
      <c r="D211" s="14">
        <v>6</v>
      </c>
      <c r="E211" s="39"/>
      <c r="F211" s="39"/>
      <c r="G211" s="39"/>
      <c r="H211" s="39"/>
      <c r="I211" s="39"/>
      <c r="J211" s="39">
        <v>54061</v>
      </c>
      <c r="K211" s="39" t="s">
        <v>60</v>
      </c>
      <c r="L211" s="73">
        <v>365.66581310538135</v>
      </c>
      <c r="M211" s="82">
        <v>105695</v>
      </c>
      <c r="N211" s="91">
        <v>289.04807671900062</v>
      </c>
      <c r="O211" s="101">
        <v>43640</v>
      </c>
      <c r="P211" s="64">
        <v>2.2999999999999998</v>
      </c>
      <c r="Q211" s="23">
        <v>18.806141154903759</v>
      </c>
      <c r="R211" s="23">
        <v>14.9</v>
      </c>
      <c r="S211" s="23">
        <v>26.443067316334734</v>
      </c>
      <c r="T211" s="23">
        <v>12.637567528804322</v>
      </c>
      <c r="U211" s="23">
        <v>6.7088512241054605</v>
      </c>
      <c r="V211" s="41">
        <v>10.014658640800899</v>
      </c>
      <c r="W211" s="44">
        <v>221600</v>
      </c>
      <c r="X211" s="23">
        <v>8.4904700880779469</v>
      </c>
    </row>
    <row r="212" spans="1:24" x14ac:dyDescent="0.25">
      <c r="A212" s="37" t="s">
        <v>1279</v>
      </c>
      <c r="B212" s="37" t="s">
        <v>1331</v>
      </c>
      <c r="C212" s="37" t="s">
        <v>904</v>
      </c>
      <c r="D212" s="12">
        <v>1</v>
      </c>
      <c r="E212" s="37" t="s">
        <v>353</v>
      </c>
      <c r="F212" s="37" t="s">
        <v>340</v>
      </c>
      <c r="G212" s="37" t="s">
        <v>1280</v>
      </c>
      <c r="H212" s="37" t="s">
        <v>1281</v>
      </c>
      <c r="I212" s="37" t="s">
        <v>1281</v>
      </c>
      <c r="J212" s="37" t="s">
        <v>1302</v>
      </c>
      <c r="K212" s="37" t="s">
        <v>1302</v>
      </c>
      <c r="L212" s="71">
        <v>472.04209895633022</v>
      </c>
      <c r="M212" s="80">
        <v>11081</v>
      </c>
      <c r="N212" s="89">
        <v>23.47460115210006</v>
      </c>
      <c r="O212" s="104">
        <v>3894</v>
      </c>
      <c r="P212" s="62">
        <v>2.8315356959424758</v>
      </c>
      <c r="Q212" s="32">
        <v>12.723579227864207</v>
      </c>
      <c r="R212" s="32">
        <v>31.147266957264684</v>
      </c>
      <c r="S212" s="32">
        <v>40.70222796115447</v>
      </c>
      <c r="T212" s="32">
        <v>21.69347643758028</v>
      </c>
      <c r="U212" s="32">
        <v>11.836949036707402</v>
      </c>
      <c r="V212" s="32">
        <v>-5.9529806884970604</v>
      </c>
      <c r="W212" s="42">
        <v>123300</v>
      </c>
      <c r="X212" s="32">
        <v>21.128515485938056</v>
      </c>
    </row>
    <row r="213" spans="1:24" s="5" customFormat="1" x14ac:dyDescent="0.25">
      <c r="A213" s="40" t="s">
        <v>348</v>
      </c>
      <c r="B213" s="40" t="s">
        <v>1341</v>
      </c>
      <c r="C213" s="40" t="s">
        <v>904</v>
      </c>
      <c r="D213" s="15">
        <v>4</v>
      </c>
      <c r="E213" s="40" t="s">
        <v>353</v>
      </c>
      <c r="F213" s="40" t="s">
        <v>340</v>
      </c>
      <c r="G213" s="40" t="s">
        <v>351</v>
      </c>
      <c r="H213" s="40" t="s">
        <v>352</v>
      </c>
      <c r="I213" s="40" t="s">
        <v>1317</v>
      </c>
      <c r="J213" s="40">
        <v>5400772</v>
      </c>
      <c r="K213" s="40" t="s">
        <v>112</v>
      </c>
      <c r="L213" s="76">
        <v>0.30149719238773459</v>
      </c>
      <c r="M213" s="85">
        <v>337</v>
      </c>
      <c r="N213" s="94">
        <v>1117.7550189807648</v>
      </c>
      <c r="O213" s="34">
        <v>152</v>
      </c>
      <c r="P213" s="67">
        <v>2.2171052631578947</v>
      </c>
      <c r="Q213" s="35">
        <v>37.759336099585063</v>
      </c>
      <c r="R213" s="35">
        <v>33.6</v>
      </c>
      <c r="S213" s="35">
        <v>37.652582159624416</v>
      </c>
      <c r="T213" s="35">
        <v>35.02347417840376</v>
      </c>
      <c r="U213" s="35">
        <v>18.103448275862068</v>
      </c>
      <c r="V213" s="35">
        <v>-17.647058823529413</v>
      </c>
      <c r="W213" s="45">
        <v>103800</v>
      </c>
      <c r="X213" s="35">
        <v>4.7368421052631584</v>
      </c>
    </row>
    <row r="214" spans="1:24" x14ac:dyDescent="0.25">
      <c r="A214" s="38" t="s">
        <v>903</v>
      </c>
      <c r="B214" s="38" t="s">
        <v>1332</v>
      </c>
      <c r="C214" s="38" t="s">
        <v>904</v>
      </c>
      <c r="D214" s="13">
        <v>1</v>
      </c>
      <c r="E214" s="38" t="s">
        <v>353</v>
      </c>
      <c r="F214" s="38" t="s">
        <v>340</v>
      </c>
      <c r="G214" s="38" t="s">
        <v>905</v>
      </c>
      <c r="H214" s="38" t="s">
        <v>906</v>
      </c>
      <c r="I214" s="38" t="s">
        <v>906</v>
      </c>
      <c r="J214" s="38">
        <v>5463052</v>
      </c>
      <c r="K214" s="38" t="s">
        <v>263</v>
      </c>
      <c r="L214" s="72">
        <v>0.31557095600486057</v>
      </c>
      <c r="M214" s="81">
        <v>639</v>
      </c>
      <c r="N214" s="90">
        <v>2024.9011762354892</v>
      </c>
      <c r="O214" s="105">
        <v>205</v>
      </c>
      <c r="P214" s="63">
        <v>3.12</v>
      </c>
      <c r="Q214" s="26">
        <v>15.609756097560975</v>
      </c>
      <c r="R214" s="26">
        <v>34.700000000000003</v>
      </c>
      <c r="S214" s="26">
        <v>40.375586854460096</v>
      </c>
      <c r="T214" s="26">
        <v>36.15023474178404</v>
      </c>
      <c r="U214" s="26">
        <v>7.9710144927536222</v>
      </c>
      <c r="V214" s="33">
        <v>-31.393568147013799</v>
      </c>
      <c r="W214" s="43">
        <v>117600</v>
      </c>
      <c r="X214" s="26">
        <v>9.375</v>
      </c>
    </row>
    <row r="215" spans="1:24" x14ac:dyDescent="0.25">
      <c r="A215" s="48" t="s">
        <v>1051</v>
      </c>
      <c r="B215" s="48" t="s">
        <v>1332</v>
      </c>
      <c r="C215" s="48" t="s">
        <v>904</v>
      </c>
      <c r="D215" s="49">
        <v>1</v>
      </c>
      <c r="E215" s="48" t="s">
        <v>353</v>
      </c>
      <c r="F215" s="48" t="s">
        <v>340</v>
      </c>
      <c r="G215" s="48" t="s">
        <v>1052</v>
      </c>
      <c r="H215" s="48" t="s">
        <v>1053</v>
      </c>
      <c r="I215" s="48" t="s">
        <v>1053</v>
      </c>
      <c r="J215" s="48">
        <v>5481940</v>
      </c>
      <c r="K215" s="48" t="s">
        <v>310</v>
      </c>
      <c r="L215" s="75">
        <v>0.44741054301460881</v>
      </c>
      <c r="M215" s="84">
        <v>435</v>
      </c>
      <c r="N215" s="93">
        <v>972.26139792999118</v>
      </c>
      <c r="O215" s="107">
        <v>242</v>
      </c>
      <c r="P215" s="66">
        <v>1.8</v>
      </c>
      <c r="Q215" s="50">
        <v>16.942148760330578</v>
      </c>
      <c r="R215" s="50">
        <v>47.7</v>
      </c>
      <c r="S215" s="50">
        <v>45.517241379310349</v>
      </c>
      <c r="T215" s="50">
        <v>31.724137931034484</v>
      </c>
      <c r="U215" s="50">
        <v>5.75</v>
      </c>
      <c r="V215" s="50">
        <v>-25.840707964601801</v>
      </c>
      <c r="W215" s="51">
        <v>142200</v>
      </c>
      <c r="X215" s="50">
        <v>2.4767801857585141</v>
      </c>
    </row>
    <row r="216" spans="1:24" x14ac:dyDescent="0.25">
      <c r="A216" s="39" t="s">
        <v>63</v>
      </c>
      <c r="B216" s="39" t="s">
        <v>1333</v>
      </c>
      <c r="C216" s="39"/>
      <c r="D216" s="14">
        <v>1</v>
      </c>
      <c r="E216" s="39"/>
      <c r="F216" s="39"/>
      <c r="G216" s="39"/>
      <c r="H216" s="39"/>
      <c r="I216" s="39"/>
      <c r="J216" s="39">
        <v>54063</v>
      </c>
      <c r="K216" s="39" t="s">
        <v>62</v>
      </c>
      <c r="L216" s="73">
        <v>473.10657764773742</v>
      </c>
      <c r="M216" s="82">
        <v>12492</v>
      </c>
      <c r="N216" s="91">
        <v>26.404198525646393</v>
      </c>
      <c r="O216" s="101">
        <v>4493</v>
      </c>
      <c r="P216" s="64">
        <v>2.77</v>
      </c>
      <c r="Q216" s="23">
        <v>13.932784331181839</v>
      </c>
      <c r="R216" s="23">
        <v>31.9</v>
      </c>
      <c r="S216" s="23">
        <v>40.770092859430036</v>
      </c>
      <c r="T216" s="23">
        <v>23.147403954348174</v>
      </c>
      <c r="U216" s="23">
        <v>11.572052401746726</v>
      </c>
      <c r="V216" s="41">
        <v>-8.3395052584802194</v>
      </c>
      <c r="W216" s="44">
        <v>123300</v>
      </c>
      <c r="X216" s="23">
        <v>19.226553937685924</v>
      </c>
    </row>
    <row r="217" spans="1:24" x14ac:dyDescent="0.25">
      <c r="A217" s="37" t="s">
        <v>1213</v>
      </c>
      <c r="B217" s="37" t="s">
        <v>1331</v>
      </c>
      <c r="C217" s="37" t="s">
        <v>395</v>
      </c>
      <c r="D217" s="12">
        <v>9</v>
      </c>
      <c r="E217" s="37" t="s">
        <v>396</v>
      </c>
      <c r="F217" s="37" t="s">
        <v>340</v>
      </c>
      <c r="G217" s="37" t="s">
        <v>1214</v>
      </c>
      <c r="H217" s="37" t="s">
        <v>1215</v>
      </c>
      <c r="I217" s="37" t="s">
        <v>1215</v>
      </c>
      <c r="J217" s="37" t="s">
        <v>1302</v>
      </c>
      <c r="K217" s="37" t="s">
        <v>1302</v>
      </c>
      <c r="L217" s="71">
        <v>229.03373557994277</v>
      </c>
      <c r="M217" s="80">
        <v>15784</v>
      </c>
      <c r="N217" s="89">
        <v>68.915611754892311</v>
      </c>
      <c r="O217" s="104">
        <v>6354</v>
      </c>
      <c r="P217" s="62">
        <v>2.4675794774944917</v>
      </c>
      <c r="Q217" s="32">
        <v>7.3339628580421783</v>
      </c>
      <c r="R217" s="32">
        <v>21.470192738682208</v>
      </c>
      <c r="S217" s="32">
        <v>36.885453623922956</v>
      </c>
      <c r="T217" s="32">
        <v>15.406698564593302</v>
      </c>
      <c r="U217" s="32">
        <v>10.182572614107883</v>
      </c>
      <c r="V217" s="32">
        <v>-3.10195624352489</v>
      </c>
      <c r="W217" s="42">
        <v>190900</v>
      </c>
      <c r="X217" s="32">
        <v>14.165779827361948</v>
      </c>
    </row>
    <row r="218" spans="1:24" x14ac:dyDescent="0.25">
      <c r="A218" s="38" t="s">
        <v>394</v>
      </c>
      <c r="B218" s="38" t="s">
        <v>1332</v>
      </c>
      <c r="C218" s="38" t="s">
        <v>395</v>
      </c>
      <c r="D218" s="13">
        <v>9</v>
      </c>
      <c r="E218" s="38" t="s">
        <v>396</v>
      </c>
      <c r="F218" s="38" t="s">
        <v>340</v>
      </c>
      <c r="G218" s="38" t="s">
        <v>397</v>
      </c>
      <c r="H218" s="38" t="s">
        <v>398</v>
      </c>
      <c r="I218" s="38" t="s">
        <v>398</v>
      </c>
      <c r="J218" s="38">
        <v>5404876</v>
      </c>
      <c r="K218" s="38" t="s">
        <v>121</v>
      </c>
      <c r="L218" s="72">
        <v>0.33582132545982868</v>
      </c>
      <c r="M218" s="81">
        <v>868</v>
      </c>
      <c r="N218" s="90">
        <v>2584.7078020178656</v>
      </c>
      <c r="O218" s="105">
        <v>434</v>
      </c>
      <c r="P218" s="63">
        <v>2</v>
      </c>
      <c r="Q218" s="26">
        <v>5.2995391705069128</v>
      </c>
      <c r="R218" s="26">
        <v>16.5</v>
      </c>
      <c r="S218" s="26">
        <v>44.930875576036868</v>
      </c>
      <c r="T218" s="26">
        <v>12.557603686635947</v>
      </c>
      <c r="U218" s="26">
        <v>5.7823129251700678</v>
      </c>
      <c r="V218" s="33">
        <v>20.673076923076898</v>
      </c>
      <c r="W218" s="43">
        <v>157600</v>
      </c>
      <c r="X218" s="26">
        <v>4.39121756487026</v>
      </c>
    </row>
    <row r="219" spans="1:24" x14ac:dyDescent="0.25">
      <c r="A219" s="38" t="s">
        <v>891</v>
      </c>
      <c r="B219" s="38" t="s">
        <v>1332</v>
      </c>
      <c r="C219" s="38" t="s">
        <v>395</v>
      </c>
      <c r="D219" s="13">
        <v>9</v>
      </c>
      <c r="E219" s="38" t="s">
        <v>396</v>
      </c>
      <c r="F219" s="38" t="s">
        <v>340</v>
      </c>
      <c r="G219" s="38" t="s">
        <v>892</v>
      </c>
      <c r="H219" s="38" t="s">
        <v>893</v>
      </c>
      <c r="I219" s="38" t="s">
        <v>893</v>
      </c>
      <c r="J219" s="38">
        <v>5462332</v>
      </c>
      <c r="K219" s="38" t="s">
        <v>259</v>
      </c>
      <c r="L219" s="72">
        <v>0.53013527504674451</v>
      </c>
      <c r="M219" s="81">
        <v>492</v>
      </c>
      <c r="N219" s="90">
        <v>928.06501124947408</v>
      </c>
      <c r="O219" s="105">
        <v>169</v>
      </c>
      <c r="P219" s="63">
        <v>2.88</v>
      </c>
      <c r="Q219" s="26">
        <v>15.976331360946746</v>
      </c>
      <c r="R219" s="26">
        <v>24.6</v>
      </c>
      <c r="S219" s="26">
        <v>40.650406504065039</v>
      </c>
      <c r="T219" s="26">
        <v>18.699186991869919</v>
      </c>
      <c r="U219" s="26">
        <v>35.333333333333336</v>
      </c>
      <c r="V219" s="33">
        <v>-19.291338582677199</v>
      </c>
      <c r="W219" s="43">
        <v>75400</v>
      </c>
      <c r="X219" s="26">
        <v>7.6923076923076925</v>
      </c>
    </row>
    <row r="220" spans="1:24" x14ac:dyDescent="0.25">
      <c r="A220" s="39" t="s">
        <v>65</v>
      </c>
      <c r="B220" s="39" t="s">
        <v>1333</v>
      </c>
      <c r="C220" s="39"/>
      <c r="D220" s="14">
        <v>9</v>
      </c>
      <c r="E220" s="39"/>
      <c r="F220" s="39"/>
      <c r="G220" s="39"/>
      <c r="H220" s="39"/>
      <c r="I220" s="39"/>
      <c r="J220" s="39">
        <v>54065</v>
      </c>
      <c r="K220" s="39" t="s">
        <v>64</v>
      </c>
      <c r="L220" s="73">
        <v>229.89969218044934</v>
      </c>
      <c r="M220" s="82">
        <v>17144</v>
      </c>
      <c r="N220" s="91">
        <v>74.571652695139733</v>
      </c>
      <c r="O220" s="101">
        <v>6957</v>
      </c>
      <c r="P220" s="64">
        <v>2.4500000000000002</v>
      </c>
      <c r="Q220" s="23">
        <v>7.4169900819318668</v>
      </c>
      <c r="R220" s="23">
        <v>21.4</v>
      </c>
      <c r="S220" s="23">
        <v>37.400839944003735</v>
      </c>
      <c r="T220" s="23">
        <v>15.356618726152041</v>
      </c>
      <c r="U220" s="23">
        <v>10.565775235739681</v>
      </c>
      <c r="V220" s="41">
        <v>-2.7250441822017</v>
      </c>
      <c r="W220" s="44">
        <v>190900</v>
      </c>
      <c r="X220" s="23">
        <v>13.484617063059131</v>
      </c>
    </row>
    <row r="221" spans="1:24" x14ac:dyDescent="0.25">
      <c r="A221" s="37" t="s">
        <v>1216</v>
      </c>
      <c r="B221" s="37" t="s">
        <v>1331</v>
      </c>
      <c r="C221" s="37" t="s">
        <v>960</v>
      </c>
      <c r="D221" s="12">
        <v>4</v>
      </c>
      <c r="E221" s="37" t="s">
        <v>961</v>
      </c>
      <c r="F221" s="37" t="s">
        <v>340</v>
      </c>
      <c r="G221" s="37" t="s">
        <v>1217</v>
      </c>
      <c r="H221" s="37" t="s">
        <v>1218</v>
      </c>
      <c r="I221" s="37" t="s">
        <v>1218</v>
      </c>
      <c r="J221" s="37" t="s">
        <v>1302</v>
      </c>
      <c r="K221" s="37" t="s">
        <v>1302</v>
      </c>
      <c r="L221" s="71">
        <v>647.69418678560328</v>
      </c>
      <c r="M221" s="80">
        <v>18699</v>
      </c>
      <c r="N221" s="89">
        <v>28.870106265427477</v>
      </c>
      <c r="O221" s="104">
        <v>7149</v>
      </c>
      <c r="P221" s="62">
        <v>2.6142117778710308</v>
      </c>
      <c r="Q221" s="32">
        <v>16.645684711148412</v>
      </c>
      <c r="R221" s="32">
        <v>26.135236962125717</v>
      </c>
      <c r="S221" s="32">
        <v>37.167762981977646</v>
      </c>
      <c r="T221" s="32">
        <v>22.301888811600406</v>
      </c>
      <c r="U221" s="32">
        <v>11.63402513884829</v>
      </c>
      <c r="V221" s="32">
        <v>-5.3226589034449301</v>
      </c>
      <c r="W221" s="42">
        <v>93700</v>
      </c>
      <c r="X221" s="32">
        <v>25.586684585960924</v>
      </c>
    </row>
    <row r="222" spans="1:24" x14ac:dyDescent="0.25">
      <c r="A222" s="38" t="s">
        <v>959</v>
      </c>
      <c r="B222" s="38" t="s">
        <v>1332</v>
      </c>
      <c r="C222" s="38" t="s">
        <v>960</v>
      </c>
      <c r="D222" s="13">
        <v>4</v>
      </c>
      <c r="E222" s="38" t="s">
        <v>961</v>
      </c>
      <c r="F222" s="38" t="s">
        <v>340</v>
      </c>
      <c r="G222" s="38" t="s">
        <v>962</v>
      </c>
      <c r="H222" s="38" t="s">
        <v>963</v>
      </c>
      <c r="I222" s="38" t="s">
        <v>963</v>
      </c>
      <c r="J222" s="38">
        <v>5468116</v>
      </c>
      <c r="K222" s="38" t="s">
        <v>280</v>
      </c>
      <c r="L222" s="72">
        <v>1.6673646795167474</v>
      </c>
      <c r="M222" s="81">
        <v>2604</v>
      </c>
      <c r="N222" s="90">
        <v>1561.7459287638969</v>
      </c>
      <c r="O222" s="105">
        <v>964</v>
      </c>
      <c r="P222" s="63">
        <v>2.62</v>
      </c>
      <c r="Q222" s="26">
        <v>26.141078838174277</v>
      </c>
      <c r="R222" s="26">
        <v>39.799999999999997</v>
      </c>
      <c r="S222" s="26">
        <v>43.125960061443926</v>
      </c>
      <c r="T222" s="26">
        <v>29.944620253164555</v>
      </c>
      <c r="U222" s="26">
        <v>13.20281124497992</v>
      </c>
      <c r="V222" s="33">
        <v>-19.063871282301299</v>
      </c>
      <c r="W222" s="43">
        <v>68300</v>
      </c>
      <c r="X222" s="26">
        <v>7.5423728813559325</v>
      </c>
    </row>
    <row r="223" spans="1:24" x14ac:dyDescent="0.25">
      <c r="A223" s="38" t="s">
        <v>1027</v>
      </c>
      <c r="B223" s="38" t="s">
        <v>1332</v>
      </c>
      <c r="C223" s="38" t="s">
        <v>960</v>
      </c>
      <c r="D223" s="13">
        <v>4</v>
      </c>
      <c r="E223" s="38" t="s">
        <v>961</v>
      </c>
      <c r="F223" s="38" t="s">
        <v>340</v>
      </c>
      <c r="G223" s="38" t="s">
        <v>1028</v>
      </c>
      <c r="H223" s="38" t="s">
        <v>1029</v>
      </c>
      <c r="I223" s="38" t="s">
        <v>1029</v>
      </c>
      <c r="J223" s="38">
        <v>5477980</v>
      </c>
      <c r="K223" s="38" t="s">
        <v>302</v>
      </c>
      <c r="L223" s="72">
        <v>4.5260168728898309</v>
      </c>
      <c r="M223" s="81">
        <v>3467</v>
      </c>
      <c r="N223" s="90">
        <v>766.0157037342957</v>
      </c>
      <c r="O223" s="105">
        <v>1565</v>
      </c>
      <c r="P223" s="63">
        <v>2.1800000000000002</v>
      </c>
      <c r="Q223" s="26">
        <v>27.412140575079874</v>
      </c>
      <c r="R223" s="26">
        <v>25.3</v>
      </c>
      <c r="S223" s="26">
        <v>50.764349581770986</v>
      </c>
      <c r="T223" s="26">
        <v>16.78874890125989</v>
      </c>
      <c r="U223" s="26">
        <v>7.5146771037181992</v>
      </c>
      <c r="V223" s="33">
        <v>-3.9473684210526301</v>
      </c>
      <c r="W223" s="43">
        <v>163200</v>
      </c>
      <c r="X223" s="26">
        <v>10.587550901687028</v>
      </c>
    </row>
    <row r="224" spans="1:24" x14ac:dyDescent="0.25">
      <c r="A224" s="39" t="s">
        <v>67</v>
      </c>
      <c r="B224" s="39" t="s">
        <v>1333</v>
      </c>
      <c r="C224" s="39"/>
      <c r="D224" s="14">
        <v>4</v>
      </c>
      <c r="E224" s="39"/>
      <c r="F224" s="39"/>
      <c r="G224" s="39"/>
      <c r="H224" s="39"/>
      <c r="I224" s="39"/>
      <c r="J224" s="39">
        <v>54067</v>
      </c>
      <c r="K224" s="39" t="s">
        <v>66</v>
      </c>
      <c r="L224" s="73">
        <v>653.88756833800983</v>
      </c>
      <c r="M224" s="82">
        <v>24770</v>
      </c>
      <c r="N224" s="91">
        <v>37.881130028145456</v>
      </c>
      <c r="O224" s="101">
        <v>9678</v>
      </c>
      <c r="P224" s="64">
        <v>2.54</v>
      </c>
      <c r="Q224" s="23">
        <v>19.332506716263691</v>
      </c>
      <c r="R224" s="23">
        <v>27.1</v>
      </c>
      <c r="S224" s="23">
        <v>39.697214372224465</v>
      </c>
      <c r="T224" s="23">
        <v>22.32237109216403</v>
      </c>
      <c r="U224" s="23">
        <v>11.228127913992649</v>
      </c>
      <c r="V224" s="41">
        <v>-6.20973582891778</v>
      </c>
      <c r="W224" s="44">
        <v>93700</v>
      </c>
      <c r="X224" s="23">
        <v>21.842188991409479</v>
      </c>
    </row>
    <row r="225" spans="1:24" x14ac:dyDescent="0.25">
      <c r="A225" s="37" t="s">
        <v>1219</v>
      </c>
      <c r="B225" s="37" t="s">
        <v>1331</v>
      </c>
      <c r="C225" s="37" t="s">
        <v>438</v>
      </c>
      <c r="D225" s="12">
        <v>10</v>
      </c>
      <c r="E225" s="37" t="s">
        <v>439</v>
      </c>
      <c r="F225" s="37" t="s">
        <v>340</v>
      </c>
      <c r="G225" s="37" t="s">
        <v>1220</v>
      </c>
      <c r="H225" s="37" t="s">
        <v>1221</v>
      </c>
      <c r="I225" s="37" t="s">
        <v>1221</v>
      </c>
      <c r="J225" s="37" t="s">
        <v>1302</v>
      </c>
      <c r="K225" s="37" t="s">
        <v>1302</v>
      </c>
      <c r="L225" s="71">
        <v>87.024228302446801</v>
      </c>
      <c r="M225" s="80">
        <v>9501</v>
      </c>
      <c r="N225" s="89">
        <v>109.1764924014025</v>
      </c>
      <c r="O225" s="104">
        <v>3793</v>
      </c>
      <c r="P225" s="62">
        <v>2.4822040601107305</v>
      </c>
      <c r="Q225" s="32">
        <v>5.2855056073396689</v>
      </c>
      <c r="R225" s="32">
        <v>13.812550071007253</v>
      </c>
      <c r="S225" s="32">
        <v>34.113918363844505</v>
      </c>
      <c r="T225" s="32">
        <v>14.81332325382361</v>
      </c>
      <c r="U225" s="32">
        <v>6.9183722354980919</v>
      </c>
      <c r="V225" s="32">
        <v>-2.6865388266565402</v>
      </c>
      <c r="W225" s="42">
        <v>135300</v>
      </c>
      <c r="X225" s="32">
        <v>9.2468134414831979</v>
      </c>
    </row>
    <row r="226" spans="1:24" x14ac:dyDescent="0.25">
      <c r="A226" s="48" t="s">
        <v>437</v>
      </c>
      <c r="B226" s="48" t="s">
        <v>1332</v>
      </c>
      <c r="C226" s="48" t="s">
        <v>438</v>
      </c>
      <c r="D226" s="49">
        <v>10</v>
      </c>
      <c r="E226" s="48" t="s">
        <v>439</v>
      </c>
      <c r="F226" s="48" t="s">
        <v>340</v>
      </c>
      <c r="G226" s="48" t="s">
        <v>440</v>
      </c>
      <c r="H226" s="48" t="s">
        <v>441</v>
      </c>
      <c r="I226" s="48" t="s">
        <v>441</v>
      </c>
      <c r="J226" s="48">
        <v>5406940</v>
      </c>
      <c r="K226" s="48" t="s">
        <v>130</v>
      </c>
      <c r="L226" s="75">
        <v>3.5426706411873798</v>
      </c>
      <c r="M226" s="84">
        <v>2559</v>
      </c>
      <c r="N226" s="93">
        <v>722.33641204148523</v>
      </c>
      <c r="O226" s="107">
        <v>1043</v>
      </c>
      <c r="P226" s="66">
        <v>2.4500000000000002</v>
      </c>
      <c r="Q226" s="50">
        <v>5.4650047938638542</v>
      </c>
      <c r="R226" s="50">
        <v>16.899999999999999</v>
      </c>
      <c r="S226" s="50">
        <v>40.953497459945289</v>
      </c>
      <c r="T226" s="50">
        <v>13.520906604142244</v>
      </c>
      <c r="U226" s="50">
        <v>0.75553157042633567</v>
      </c>
      <c r="V226" s="50">
        <v>4.2416966786714703</v>
      </c>
      <c r="W226" s="51">
        <v>173700</v>
      </c>
      <c r="X226" s="50">
        <v>0.4351610095735422</v>
      </c>
    </row>
    <row r="227" spans="1:24" x14ac:dyDescent="0.25">
      <c r="A227" s="48" t="s">
        <v>542</v>
      </c>
      <c r="B227" s="48" t="s">
        <v>1332</v>
      </c>
      <c r="C227" s="48" t="s">
        <v>438</v>
      </c>
      <c r="D227" s="49">
        <v>10</v>
      </c>
      <c r="E227" s="48" t="s">
        <v>439</v>
      </c>
      <c r="F227" s="48" t="s">
        <v>340</v>
      </c>
      <c r="G227" s="48" t="s">
        <v>543</v>
      </c>
      <c r="H227" s="48" t="s">
        <v>544</v>
      </c>
      <c r="I227" s="48" t="s">
        <v>544</v>
      </c>
      <c r="J227" s="48">
        <v>5415916</v>
      </c>
      <c r="K227" s="48" t="s">
        <v>157</v>
      </c>
      <c r="L227" s="75">
        <v>0.40444391125880724</v>
      </c>
      <c r="M227" s="84">
        <v>579</v>
      </c>
      <c r="N227" s="93">
        <v>1431.5952938885828</v>
      </c>
      <c r="O227" s="107">
        <v>221</v>
      </c>
      <c r="P227" s="66">
        <v>2.62</v>
      </c>
      <c r="Q227" s="50">
        <v>7.2398190045248878</v>
      </c>
      <c r="R227" s="50">
        <v>11.8</v>
      </c>
      <c r="S227" s="50">
        <v>40.932642487046635</v>
      </c>
      <c r="T227" s="50">
        <v>16.407599309153714</v>
      </c>
      <c r="U227" s="50">
        <v>1.932367149758454</v>
      </c>
      <c r="V227" s="50">
        <v>-16.460176991150401</v>
      </c>
      <c r="W227" s="51">
        <v>177200</v>
      </c>
      <c r="X227" s="50">
        <v>0</v>
      </c>
    </row>
    <row r="228" spans="1:24" x14ac:dyDescent="0.25">
      <c r="A228" s="38" t="s">
        <v>1045</v>
      </c>
      <c r="B228" s="38" t="s">
        <v>1332</v>
      </c>
      <c r="C228" s="38" t="s">
        <v>438</v>
      </c>
      <c r="D228" s="13">
        <v>10</v>
      </c>
      <c r="E228" s="38" t="s">
        <v>439</v>
      </c>
      <c r="F228" s="38" t="s">
        <v>340</v>
      </c>
      <c r="G228" s="38" t="s">
        <v>1046</v>
      </c>
      <c r="H228" s="38" t="s">
        <v>1047</v>
      </c>
      <c r="I228" s="38" t="s">
        <v>1047</v>
      </c>
      <c r="J228" s="38">
        <v>5480932</v>
      </c>
      <c r="K228" s="38" t="s">
        <v>308</v>
      </c>
      <c r="L228" s="72">
        <v>0.67414469078027839</v>
      </c>
      <c r="M228" s="81">
        <v>940</v>
      </c>
      <c r="N228" s="90">
        <v>1394.3594199518377</v>
      </c>
      <c r="O228" s="105">
        <v>402</v>
      </c>
      <c r="P228" s="63">
        <v>2.34</v>
      </c>
      <c r="Q228" s="26">
        <v>23.134328358208954</v>
      </c>
      <c r="R228" s="26">
        <v>22.3</v>
      </c>
      <c r="S228" s="26">
        <v>31.170212765957444</v>
      </c>
      <c r="T228" s="26">
        <v>13.617021276595745</v>
      </c>
      <c r="U228" s="26">
        <v>16.876574307304786</v>
      </c>
      <c r="V228" s="33">
        <v>-17.5092478421702</v>
      </c>
      <c r="W228" s="43">
        <v>74400</v>
      </c>
      <c r="X228" s="26">
        <v>21.138211382113823</v>
      </c>
    </row>
    <row r="229" spans="1:24" x14ac:dyDescent="0.25">
      <c r="A229" s="38" t="s">
        <v>1054</v>
      </c>
      <c r="B229" s="38" t="s">
        <v>1332</v>
      </c>
      <c r="C229" s="38" t="s">
        <v>438</v>
      </c>
      <c r="D229" s="13">
        <v>10</v>
      </c>
      <c r="E229" s="38" t="s">
        <v>439</v>
      </c>
      <c r="F229" s="38" t="s">
        <v>340</v>
      </c>
      <c r="G229" s="38" t="s">
        <v>1055</v>
      </c>
      <c r="H229" s="38" t="s">
        <v>1056</v>
      </c>
      <c r="I229" s="38" t="s">
        <v>1056</v>
      </c>
      <c r="J229" s="38">
        <v>5482732</v>
      </c>
      <c r="K229" s="38" t="s">
        <v>311</v>
      </c>
      <c r="L229" s="72">
        <v>0.54631206420936484</v>
      </c>
      <c r="M229" s="81">
        <v>457</v>
      </c>
      <c r="N229" s="90">
        <v>836.51822820603593</v>
      </c>
      <c r="O229" s="105">
        <v>169</v>
      </c>
      <c r="P229" s="63">
        <v>2.7</v>
      </c>
      <c r="Q229" s="26">
        <v>11.242603550295858</v>
      </c>
      <c r="R229" s="26">
        <v>28.9</v>
      </c>
      <c r="S229" s="26">
        <v>32.166301969365421</v>
      </c>
      <c r="T229" s="26">
        <v>4.1575492341356668</v>
      </c>
      <c r="U229" s="26">
        <v>5.2941176470588234</v>
      </c>
      <c r="V229" s="33">
        <v>-27.2486772486773</v>
      </c>
      <c r="W229" s="43">
        <v>131400</v>
      </c>
      <c r="X229" s="26">
        <v>11.76470588235294</v>
      </c>
    </row>
    <row r="230" spans="1:24" x14ac:dyDescent="0.25">
      <c r="A230" s="38" t="s">
        <v>1082</v>
      </c>
      <c r="B230" s="38" t="s">
        <v>1332</v>
      </c>
      <c r="C230" s="38" t="s">
        <v>438</v>
      </c>
      <c r="D230" s="13">
        <v>10</v>
      </c>
      <c r="E230" s="38" t="s">
        <v>439</v>
      </c>
      <c r="F230" s="38" t="s">
        <v>340</v>
      </c>
      <c r="G230" s="38" t="s">
        <v>1083</v>
      </c>
      <c r="H230" s="38" t="s">
        <v>1084</v>
      </c>
      <c r="I230" s="38" t="s">
        <v>1084</v>
      </c>
      <c r="J230" s="38">
        <v>5485876</v>
      </c>
      <c r="K230" s="38" t="s">
        <v>320</v>
      </c>
      <c r="L230" s="72">
        <v>1.0927358616490319</v>
      </c>
      <c r="M230" s="81">
        <v>1619</v>
      </c>
      <c r="N230" s="90">
        <v>1481.6023311953818</v>
      </c>
      <c r="O230" s="105">
        <v>235</v>
      </c>
      <c r="P230" s="63">
        <v>2.65</v>
      </c>
      <c r="Q230" s="26">
        <v>35.319148936170215</v>
      </c>
      <c r="R230" s="26">
        <v>26.9</v>
      </c>
      <c r="S230" s="26">
        <v>12.785670166769611</v>
      </c>
      <c r="T230" s="26">
        <v>5.7442865966646082</v>
      </c>
      <c r="U230" s="26">
        <v>4.666666666666667</v>
      </c>
      <c r="V230" s="33">
        <v>-5.7068741893644601</v>
      </c>
      <c r="W230" s="43">
        <v>101600</v>
      </c>
      <c r="X230" s="26">
        <v>4.8484848484848486</v>
      </c>
    </row>
    <row r="231" spans="1:24" s="5" customFormat="1" x14ac:dyDescent="0.25">
      <c r="A231" s="40" t="s">
        <v>1102</v>
      </c>
      <c r="B231" s="40" t="s">
        <v>1341</v>
      </c>
      <c r="C231" s="40" t="s">
        <v>438</v>
      </c>
      <c r="D231" s="15">
        <v>10</v>
      </c>
      <c r="E231" s="40" t="s">
        <v>431</v>
      </c>
      <c r="F231" s="40" t="s">
        <v>340</v>
      </c>
      <c r="G231" s="40" t="s">
        <v>1103</v>
      </c>
      <c r="H231" s="40" t="s">
        <v>1104</v>
      </c>
      <c r="I231" s="40" t="s">
        <v>1318</v>
      </c>
      <c r="J231" s="40">
        <v>5486452</v>
      </c>
      <c r="K231" s="40" t="s">
        <v>326</v>
      </c>
      <c r="L231" s="76">
        <v>15.575156801829985</v>
      </c>
      <c r="M231" s="85">
        <v>26788</v>
      </c>
      <c r="N231" s="94">
        <v>1719.9184792061003</v>
      </c>
      <c r="O231" s="34">
        <v>11584</v>
      </c>
      <c r="P231" s="67">
        <v>2.2180593922651934</v>
      </c>
      <c r="Q231" s="35">
        <v>17.943256368748404</v>
      </c>
      <c r="R231" s="35">
        <v>19.3</v>
      </c>
      <c r="S231" s="35">
        <v>40.424434455824922</v>
      </c>
      <c r="T231" s="35">
        <v>16.687258976375006</v>
      </c>
      <c r="U231" s="35">
        <v>7.4407533892165993</v>
      </c>
      <c r="V231" s="35">
        <v>-5.0330796044675257</v>
      </c>
      <c r="W231" s="45">
        <v>116300</v>
      </c>
      <c r="X231" s="35">
        <v>0.98627491551141455</v>
      </c>
    </row>
    <row r="232" spans="1:24" x14ac:dyDescent="0.25">
      <c r="A232" s="39" t="s">
        <v>69</v>
      </c>
      <c r="B232" s="39" t="s">
        <v>1333</v>
      </c>
      <c r="C232" s="39"/>
      <c r="D232" s="14">
        <v>10</v>
      </c>
      <c r="E232" s="39"/>
      <c r="F232" s="39"/>
      <c r="G232" s="39"/>
      <c r="H232" s="39"/>
      <c r="I232" s="39"/>
      <c r="J232" s="39">
        <v>54069</v>
      </c>
      <c r="K232" s="39" t="s">
        <v>68</v>
      </c>
      <c r="L232" s="73">
        <v>108.85969227336166</v>
      </c>
      <c r="M232" s="82">
        <v>42443</v>
      </c>
      <c r="N232" s="91">
        <v>389.88719436593465</v>
      </c>
      <c r="O232" s="101">
        <v>17447</v>
      </c>
      <c r="P232" s="64">
        <v>2.31</v>
      </c>
      <c r="Q232" s="23">
        <v>14.598498309164901</v>
      </c>
      <c r="R232" s="23">
        <v>17.8</v>
      </c>
      <c r="S232" s="23">
        <v>37.702330184011494</v>
      </c>
      <c r="T232" s="23">
        <v>15.44068604097189</v>
      </c>
      <c r="U232" s="23">
        <v>7.0241843639043342</v>
      </c>
      <c r="V232" s="41">
        <v>-4.5406475710460601</v>
      </c>
      <c r="W232" s="44">
        <v>135300</v>
      </c>
      <c r="X232" s="23">
        <v>3.25</v>
      </c>
    </row>
    <row r="233" spans="1:24" x14ac:dyDescent="0.25">
      <c r="A233" s="37" t="s">
        <v>1222</v>
      </c>
      <c r="B233" s="37" t="s">
        <v>1331</v>
      </c>
      <c r="C233" s="37" t="s">
        <v>625</v>
      </c>
      <c r="D233" s="12">
        <v>8</v>
      </c>
      <c r="E233" s="37" t="s">
        <v>626</v>
      </c>
      <c r="F233" s="37" t="s">
        <v>340</v>
      </c>
      <c r="G233" s="37" t="s">
        <v>1223</v>
      </c>
      <c r="H233" s="37" t="s">
        <v>1224</v>
      </c>
      <c r="I233" s="37" t="s">
        <v>1224</v>
      </c>
      <c r="J233" s="37" t="s">
        <v>1302</v>
      </c>
      <c r="K233" s="37" t="s">
        <v>1302</v>
      </c>
      <c r="L233" s="71">
        <v>697.32837471438722</v>
      </c>
      <c r="M233" s="80">
        <v>5847</v>
      </c>
      <c r="N233" s="89">
        <v>8.3848588584894781</v>
      </c>
      <c r="O233" s="104">
        <v>2189</v>
      </c>
      <c r="P233" s="62">
        <v>2.6610324349017818</v>
      </c>
      <c r="Q233" s="32">
        <v>13.5678391959799</v>
      </c>
      <c r="R233" s="32">
        <v>27.802981205443938</v>
      </c>
      <c r="S233" s="32">
        <v>42.055755088079358</v>
      </c>
      <c r="T233" s="32">
        <v>17.564563023772877</v>
      </c>
      <c r="U233" s="32">
        <v>17.351388570117052</v>
      </c>
      <c r="V233" s="32">
        <v>-19.013478634929701</v>
      </c>
      <c r="W233" s="42">
        <v>135600</v>
      </c>
      <c r="X233" s="32">
        <v>20.317725752508363</v>
      </c>
    </row>
    <row r="234" spans="1:24" x14ac:dyDescent="0.25">
      <c r="A234" s="38" t="s">
        <v>624</v>
      </c>
      <c r="B234" s="38" t="s">
        <v>1332</v>
      </c>
      <c r="C234" s="38" t="s">
        <v>625</v>
      </c>
      <c r="D234" s="13">
        <v>8</v>
      </c>
      <c r="E234" s="38" t="s">
        <v>626</v>
      </c>
      <c r="F234" s="38" t="s">
        <v>340</v>
      </c>
      <c r="G234" s="38" t="s">
        <v>627</v>
      </c>
      <c r="H234" s="38" t="s">
        <v>628</v>
      </c>
      <c r="I234" s="38" t="s">
        <v>628</v>
      </c>
      <c r="J234" s="38">
        <v>5429044</v>
      </c>
      <c r="K234" s="38" t="s">
        <v>180</v>
      </c>
      <c r="L234" s="72">
        <v>0.56335114509446349</v>
      </c>
      <c r="M234" s="81">
        <v>402</v>
      </c>
      <c r="N234" s="90">
        <v>713.58690490030347</v>
      </c>
      <c r="O234" s="105">
        <v>144</v>
      </c>
      <c r="P234" s="63">
        <v>2.19</v>
      </c>
      <c r="Q234" s="26">
        <v>17.361111111111111</v>
      </c>
      <c r="R234" s="26">
        <v>20.8</v>
      </c>
      <c r="S234" s="26">
        <v>48.258706467661696</v>
      </c>
      <c r="T234" s="26">
        <v>14.723926380368098</v>
      </c>
      <c r="U234" s="26">
        <v>12.316715542521994</v>
      </c>
      <c r="V234" s="33">
        <v>-31.345353675450799</v>
      </c>
      <c r="W234" s="43">
        <v>111300</v>
      </c>
      <c r="X234" s="26">
        <v>0</v>
      </c>
    </row>
    <row r="235" spans="1:24" x14ac:dyDescent="0.25">
      <c r="A235" s="39" t="s">
        <v>71</v>
      </c>
      <c r="B235" s="39" t="s">
        <v>1333</v>
      </c>
      <c r="C235" s="39"/>
      <c r="D235" s="14">
        <v>8</v>
      </c>
      <c r="E235" s="39"/>
      <c r="F235" s="39"/>
      <c r="G235" s="39"/>
      <c r="H235" s="39"/>
      <c r="I235" s="39"/>
      <c r="J235" s="39">
        <v>54071</v>
      </c>
      <c r="K235" s="39" t="s">
        <v>70</v>
      </c>
      <c r="L235" s="73">
        <v>697.89172585948165</v>
      </c>
      <c r="M235" s="82">
        <v>6249</v>
      </c>
      <c r="N235" s="91">
        <v>8.9541110296215454</v>
      </c>
      <c r="O235" s="101">
        <v>2333</v>
      </c>
      <c r="P235" s="64">
        <v>2.63</v>
      </c>
      <c r="Q235" s="23">
        <v>13.80197171024432</v>
      </c>
      <c r="R235" s="23">
        <v>27.5</v>
      </c>
      <c r="S235" s="23">
        <v>42.454792766842701</v>
      </c>
      <c r="T235" s="23">
        <v>17.414547221772235</v>
      </c>
      <c r="U235" s="23">
        <v>16.985951468710088</v>
      </c>
      <c r="V235" s="41">
        <v>-20.168940870695302</v>
      </c>
      <c r="W235" s="44">
        <v>135600</v>
      </c>
      <c r="X235" s="23">
        <v>19.019045134359512</v>
      </c>
    </row>
    <row r="236" spans="1:24" x14ac:dyDescent="0.25">
      <c r="A236" s="37" t="s">
        <v>1270</v>
      </c>
      <c r="B236" s="37" t="s">
        <v>1331</v>
      </c>
      <c r="C236" s="37" t="s">
        <v>425</v>
      </c>
      <c r="D236" s="12">
        <v>5</v>
      </c>
      <c r="E236" s="37" t="s">
        <v>426</v>
      </c>
      <c r="F236" s="37" t="s">
        <v>340</v>
      </c>
      <c r="G236" s="37" t="s">
        <v>1271</v>
      </c>
      <c r="H236" s="37" t="s">
        <v>1272</v>
      </c>
      <c r="I236" s="37" t="s">
        <v>1272</v>
      </c>
      <c r="J236" s="37" t="s">
        <v>1302</v>
      </c>
      <c r="K236" s="37" t="s">
        <v>1302</v>
      </c>
      <c r="L236" s="71">
        <v>133.0167609989617</v>
      </c>
      <c r="M236" s="80">
        <v>4626</v>
      </c>
      <c r="N236" s="89">
        <v>34.777572128944783</v>
      </c>
      <c r="O236" s="104">
        <v>1502</v>
      </c>
      <c r="P236" s="62">
        <v>2.7536617842876163</v>
      </c>
      <c r="Q236" s="32">
        <v>8.2556591211717709</v>
      </c>
      <c r="R236" s="32">
        <v>19.580983078162774</v>
      </c>
      <c r="S236" s="32">
        <v>32.122784262862083</v>
      </c>
      <c r="T236" s="32">
        <v>13.757253384912961</v>
      </c>
      <c r="U236" s="32">
        <v>11.384524162466647</v>
      </c>
      <c r="V236" s="32">
        <v>2.16852540272615</v>
      </c>
      <c r="W236" s="42">
        <v>117100</v>
      </c>
      <c r="X236" s="32">
        <v>32.094776521270866</v>
      </c>
    </row>
    <row r="237" spans="1:24" x14ac:dyDescent="0.25">
      <c r="A237" s="38" t="s">
        <v>424</v>
      </c>
      <c r="B237" s="38" t="s">
        <v>1332</v>
      </c>
      <c r="C237" s="38" t="s">
        <v>425</v>
      </c>
      <c r="D237" s="13">
        <v>5</v>
      </c>
      <c r="E237" s="38" t="s">
        <v>426</v>
      </c>
      <c r="F237" s="38" t="s">
        <v>340</v>
      </c>
      <c r="G237" s="38" t="s">
        <v>427</v>
      </c>
      <c r="H237" s="38" t="s">
        <v>428</v>
      </c>
      <c r="I237" s="38" t="s">
        <v>428</v>
      </c>
      <c r="J237" s="38">
        <v>5406004</v>
      </c>
      <c r="K237" s="38" t="s">
        <v>127</v>
      </c>
      <c r="L237" s="72">
        <v>0.40933299118899941</v>
      </c>
      <c r="M237" s="81">
        <v>918</v>
      </c>
      <c r="N237" s="90">
        <v>2242.6728843269225</v>
      </c>
      <c r="O237" s="105">
        <v>349</v>
      </c>
      <c r="P237" s="63">
        <v>2.48</v>
      </c>
      <c r="Q237" s="26">
        <v>15.472779369627506</v>
      </c>
      <c r="R237" s="26">
        <v>18.899999999999999</v>
      </c>
      <c r="S237" s="26">
        <v>39.869281045751634</v>
      </c>
      <c r="T237" s="26">
        <v>22.890173410404625</v>
      </c>
      <c r="U237" s="26">
        <v>8.7896253602305485</v>
      </c>
      <c r="V237" s="33">
        <v>-3.1007751937984498</v>
      </c>
      <c r="W237" s="43">
        <v>105600</v>
      </c>
      <c r="X237" s="26">
        <v>9.2436974789915975</v>
      </c>
    </row>
    <row r="238" spans="1:24" x14ac:dyDescent="0.25">
      <c r="A238" s="38" t="s">
        <v>988</v>
      </c>
      <c r="B238" s="38" t="s">
        <v>1332</v>
      </c>
      <c r="C238" s="38" t="s">
        <v>425</v>
      </c>
      <c r="D238" s="13">
        <v>5</v>
      </c>
      <c r="E238" s="38" t="s">
        <v>426</v>
      </c>
      <c r="F238" s="38" t="s">
        <v>340</v>
      </c>
      <c r="G238" s="38" t="s">
        <v>989</v>
      </c>
      <c r="H238" s="38" t="s">
        <v>990</v>
      </c>
      <c r="I238" s="38" t="s">
        <v>990</v>
      </c>
      <c r="J238" s="38">
        <v>5471356</v>
      </c>
      <c r="K238" s="38" t="s">
        <v>289</v>
      </c>
      <c r="L238" s="72">
        <v>1.0256125133194001</v>
      </c>
      <c r="M238" s="81">
        <v>2079</v>
      </c>
      <c r="N238" s="90">
        <v>2027.0813518755792</v>
      </c>
      <c r="O238" s="105">
        <v>837</v>
      </c>
      <c r="P238" s="63">
        <v>2.48</v>
      </c>
      <c r="Q238" s="26">
        <v>10.27479091995221</v>
      </c>
      <c r="R238" s="26">
        <v>19.600000000000001</v>
      </c>
      <c r="S238" s="26">
        <v>34.920634920634917</v>
      </c>
      <c r="T238" s="26">
        <v>18.566618566618569</v>
      </c>
      <c r="U238" s="26">
        <v>10.494652406417112</v>
      </c>
      <c r="V238" s="33">
        <v>-1.5591397849462401</v>
      </c>
      <c r="W238" s="43">
        <v>119100</v>
      </c>
      <c r="X238" s="26">
        <v>8.840864440078585</v>
      </c>
    </row>
    <row r="239" spans="1:24" x14ac:dyDescent="0.25">
      <c r="A239" s="39" t="s">
        <v>73</v>
      </c>
      <c r="B239" s="39" t="s">
        <v>1333</v>
      </c>
      <c r="C239" s="39"/>
      <c r="D239" s="14">
        <v>5</v>
      </c>
      <c r="E239" s="39"/>
      <c r="F239" s="39"/>
      <c r="G239" s="39"/>
      <c r="H239" s="39"/>
      <c r="I239" s="39"/>
      <c r="J239" s="39">
        <v>54073</v>
      </c>
      <c r="K239" s="39" t="s">
        <v>72</v>
      </c>
      <c r="L239" s="73">
        <v>134.45170650347009</v>
      </c>
      <c r="M239" s="82">
        <v>7623</v>
      </c>
      <c r="N239" s="91">
        <v>56.696937497057775</v>
      </c>
      <c r="O239" s="101">
        <v>2688</v>
      </c>
      <c r="P239" s="64">
        <v>2.63</v>
      </c>
      <c r="Q239" s="23">
        <v>9.8214285714285712</v>
      </c>
      <c r="R239" s="23">
        <v>19.5</v>
      </c>
      <c r="S239" s="23">
        <v>33.818706545979268</v>
      </c>
      <c r="T239" s="23">
        <v>16.285310734463277</v>
      </c>
      <c r="U239" s="23">
        <v>10.821499191083946</v>
      </c>
      <c r="V239" s="41">
        <v>0.63116370808678501</v>
      </c>
      <c r="W239" s="44">
        <v>117100</v>
      </c>
      <c r="X239" s="23">
        <v>22.246287128712872</v>
      </c>
    </row>
    <row r="240" spans="1:24" x14ac:dyDescent="0.25">
      <c r="A240" s="37" t="s">
        <v>1285</v>
      </c>
      <c r="B240" s="37" t="s">
        <v>1331</v>
      </c>
      <c r="C240" s="37" t="s">
        <v>573</v>
      </c>
      <c r="D240" s="12">
        <v>4</v>
      </c>
      <c r="E240" s="37" t="s">
        <v>574</v>
      </c>
      <c r="F240" s="37" t="s">
        <v>340</v>
      </c>
      <c r="G240" s="37" t="s">
        <v>1286</v>
      </c>
      <c r="H240" s="37" t="s">
        <v>1287</v>
      </c>
      <c r="I240" s="37" t="s">
        <v>1287</v>
      </c>
      <c r="J240" s="37" t="s">
        <v>1302</v>
      </c>
      <c r="K240" s="37" t="s">
        <v>1302</v>
      </c>
      <c r="L240" s="71">
        <v>937.768538281264</v>
      </c>
      <c r="M240" s="80">
        <v>6255</v>
      </c>
      <c r="N240" s="89">
        <v>6.6700894140297375</v>
      </c>
      <c r="O240" s="104">
        <v>2411</v>
      </c>
      <c r="P240" s="62">
        <v>2.5006221484861055</v>
      </c>
      <c r="Q240" s="32">
        <v>15.96847781003733</v>
      </c>
      <c r="R240" s="32">
        <v>29.657534246575342</v>
      </c>
      <c r="S240" s="32">
        <v>41.566746602717828</v>
      </c>
      <c r="T240" s="32">
        <v>28.798148454289969</v>
      </c>
      <c r="U240" s="32">
        <v>17.878545745105871</v>
      </c>
      <c r="V240" s="32">
        <v>-9.89876265466817</v>
      </c>
      <c r="W240" s="42">
        <v>130200</v>
      </c>
      <c r="X240" s="32">
        <v>15.038661827363105</v>
      </c>
    </row>
    <row r="241" spans="1:24" x14ac:dyDescent="0.25">
      <c r="A241" s="38" t="s">
        <v>572</v>
      </c>
      <c r="B241" s="38" t="s">
        <v>1332</v>
      </c>
      <c r="C241" s="38" t="s">
        <v>573</v>
      </c>
      <c r="D241" s="13">
        <v>4</v>
      </c>
      <c r="E241" s="38" t="s">
        <v>574</v>
      </c>
      <c r="F241" s="38" t="s">
        <v>340</v>
      </c>
      <c r="G241" s="38" t="s">
        <v>575</v>
      </c>
      <c r="H241" s="38" t="s">
        <v>576</v>
      </c>
      <c r="I241" s="38" t="s">
        <v>576</v>
      </c>
      <c r="J241" s="38">
        <v>5422852</v>
      </c>
      <c r="K241" s="38" t="s">
        <v>165</v>
      </c>
      <c r="L241" s="72">
        <v>0.57171139009904581</v>
      </c>
      <c r="M241" s="81">
        <v>293</v>
      </c>
      <c r="N241" s="90">
        <v>512.49634881201052</v>
      </c>
      <c r="O241" s="105">
        <v>99</v>
      </c>
      <c r="P241" s="63">
        <v>2.96</v>
      </c>
      <c r="Q241" s="26">
        <v>9.0909090909090917</v>
      </c>
      <c r="R241" s="26">
        <v>13.4</v>
      </c>
      <c r="S241" s="26">
        <v>23.549488054607508</v>
      </c>
      <c r="T241" s="26">
        <v>24.232081911262799</v>
      </c>
      <c r="U241" s="26">
        <v>15.384615384615385</v>
      </c>
      <c r="V241" s="33">
        <v>-21.160409556314001</v>
      </c>
      <c r="W241" s="43">
        <v>80400</v>
      </c>
      <c r="X241" s="26">
        <v>7.3529411764705888</v>
      </c>
    </row>
    <row r="242" spans="1:24" x14ac:dyDescent="0.25">
      <c r="A242" s="52" t="s">
        <v>1344</v>
      </c>
      <c r="B242" s="53" t="s">
        <v>1332</v>
      </c>
      <c r="C242" s="53" t="s">
        <v>573</v>
      </c>
      <c r="D242" s="54">
        <v>4</v>
      </c>
      <c r="E242" s="52" t="s">
        <v>574</v>
      </c>
      <c r="F242" s="52" t="s">
        <v>340</v>
      </c>
      <c r="G242" s="52" t="s">
        <v>1345</v>
      </c>
      <c r="H242" s="52" t="s">
        <v>1346</v>
      </c>
      <c r="I242" s="52" t="s">
        <v>1346</v>
      </c>
      <c r="J242" s="57">
        <v>5437372</v>
      </c>
      <c r="K242" s="52" t="s">
        <v>1347</v>
      </c>
      <c r="L242" s="74">
        <v>0.3588452414392157</v>
      </c>
      <c r="M242" s="83">
        <v>129</v>
      </c>
      <c r="N242" s="92">
        <v>359.48644458157355</v>
      </c>
      <c r="O242" s="106">
        <v>48</v>
      </c>
      <c r="P242" s="65">
        <v>2.69</v>
      </c>
      <c r="Q242" s="55">
        <v>16.666666666666664</v>
      </c>
      <c r="R242" s="55">
        <v>41.9</v>
      </c>
      <c r="S242" s="55">
        <v>48.837209302325576</v>
      </c>
      <c r="T242" s="55">
        <v>20.930232558139537</v>
      </c>
      <c r="U242" s="55">
        <v>13.48314606741573</v>
      </c>
      <c r="V242" s="55">
        <v>-10.76923076923077</v>
      </c>
      <c r="W242" s="56">
        <v>82500</v>
      </c>
      <c r="X242" s="55">
        <v>35.443037974683541</v>
      </c>
    </row>
    <row r="243" spans="1:24" x14ac:dyDescent="0.25">
      <c r="A243" s="38" t="s">
        <v>783</v>
      </c>
      <c r="B243" s="38" t="s">
        <v>1332</v>
      </c>
      <c r="C243" s="38" t="s">
        <v>573</v>
      </c>
      <c r="D243" s="13">
        <v>4</v>
      </c>
      <c r="E243" s="38" t="s">
        <v>574</v>
      </c>
      <c r="F243" s="38" t="s">
        <v>340</v>
      </c>
      <c r="G243" s="38" t="s">
        <v>784</v>
      </c>
      <c r="H243" s="38" t="s">
        <v>785</v>
      </c>
      <c r="I243" s="38" t="s">
        <v>785</v>
      </c>
      <c r="J243" s="38">
        <v>5451676</v>
      </c>
      <c r="K243" s="38" t="s">
        <v>226</v>
      </c>
      <c r="L243" s="72">
        <v>2.4454411820101085</v>
      </c>
      <c r="M243" s="81">
        <v>1329</v>
      </c>
      <c r="N243" s="90">
        <v>543.46021886635037</v>
      </c>
      <c r="O243" s="105">
        <v>354</v>
      </c>
      <c r="P243" s="63">
        <v>3.58</v>
      </c>
      <c r="Q243" s="26">
        <v>25.70621468926554</v>
      </c>
      <c r="R243" s="26">
        <v>16.3</v>
      </c>
      <c r="S243" s="26">
        <v>37.622272385252067</v>
      </c>
      <c r="T243" s="26">
        <v>27.646129541864141</v>
      </c>
      <c r="U243" s="26">
        <v>16.062176165803109</v>
      </c>
      <c r="V243" s="33">
        <v>-5.3130929791271404</v>
      </c>
      <c r="W243" s="43">
        <v>79700</v>
      </c>
      <c r="X243" s="26">
        <v>4.8832271762208075</v>
      </c>
    </row>
    <row r="244" spans="1:24" x14ac:dyDescent="0.25">
      <c r="A244" s="39" t="s">
        <v>75</v>
      </c>
      <c r="B244" s="39" t="s">
        <v>1333</v>
      </c>
      <c r="C244" s="39"/>
      <c r="D244" s="14">
        <v>4</v>
      </c>
      <c r="E244" s="39"/>
      <c r="F244" s="39"/>
      <c r="G244" s="39"/>
      <c r="H244" s="39"/>
      <c r="I244" s="39"/>
      <c r="J244" s="39">
        <v>54075</v>
      </c>
      <c r="K244" s="39" t="s">
        <v>74</v>
      </c>
      <c r="L244" s="73">
        <v>941.14453609481234</v>
      </c>
      <c r="M244" s="82">
        <v>8006</v>
      </c>
      <c r="N244" s="91">
        <v>8.5066636344935045</v>
      </c>
      <c r="O244" s="101">
        <v>2912</v>
      </c>
      <c r="P244" s="64">
        <v>2.65</v>
      </c>
      <c r="Q244" s="23">
        <v>16.929945054945055</v>
      </c>
      <c r="R244" s="23">
        <v>27.9</v>
      </c>
      <c r="S244" s="23">
        <v>40.369722707969025</v>
      </c>
      <c r="T244" s="23">
        <v>28.305544784800311</v>
      </c>
      <c r="U244" s="23">
        <v>17.484461890742558</v>
      </c>
      <c r="V244" s="41">
        <v>-9.7488244064686302</v>
      </c>
      <c r="W244" s="44">
        <v>130200</v>
      </c>
      <c r="X244" s="23">
        <v>14.43827424177702</v>
      </c>
    </row>
    <row r="245" spans="1:24" x14ac:dyDescent="0.25">
      <c r="A245" s="37" t="s">
        <v>1225</v>
      </c>
      <c r="B245" s="37" t="s">
        <v>1331</v>
      </c>
      <c r="C245" s="37" t="s">
        <v>344</v>
      </c>
      <c r="D245" s="12">
        <v>6</v>
      </c>
      <c r="E245" s="37" t="s">
        <v>345</v>
      </c>
      <c r="F245" s="37" t="s">
        <v>340</v>
      </c>
      <c r="G245" s="37" t="s">
        <v>1226</v>
      </c>
      <c r="H245" s="37" t="s">
        <v>1227</v>
      </c>
      <c r="I245" s="37" t="s">
        <v>1227</v>
      </c>
      <c r="J245" s="37" t="s">
        <v>1302</v>
      </c>
      <c r="K245" s="37" t="s">
        <v>1302</v>
      </c>
      <c r="L245" s="71">
        <v>643.55286492031939</v>
      </c>
      <c r="M245" s="80">
        <v>26128</v>
      </c>
      <c r="N245" s="89">
        <v>40.599617256361682</v>
      </c>
      <c r="O245" s="104">
        <v>9330</v>
      </c>
      <c r="P245" s="62">
        <v>2.5262593783494105</v>
      </c>
      <c r="Q245" s="32">
        <v>14.630225080385854</v>
      </c>
      <c r="R245" s="32">
        <v>25.437661744557772</v>
      </c>
      <c r="S245" s="32">
        <v>35.992039191671772</v>
      </c>
      <c r="T245" s="32">
        <v>17.878350865286734</v>
      </c>
      <c r="U245" s="32">
        <v>13.654618473895583</v>
      </c>
      <c r="V245" s="32">
        <v>4.0878468389601501</v>
      </c>
      <c r="W245" s="42">
        <v>128800</v>
      </c>
      <c r="X245" s="32">
        <v>21.64003143830233</v>
      </c>
    </row>
    <row r="246" spans="1:24" x14ac:dyDescent="0.25">
      <c r="A246" s="38" t="s">
        <v>343</v>
      </c>
      <c r="B246" s="38" t="s">
        <v>1332</v>
      </c>
      <c r="C246" s="38" t="s">
        <v>344</v>
      </c>
      <c r="D246" s="13">
        <v>6</v>
      </c>
      <c r="E246" s="38" t="s">
        <v>345</v>
      </c>
      <c r="F246" s="38" t="s">
        <v>340</v>
      </c>
      <c r="G246" s="38" t="s">
        <v>346</v>
      </c>
      <c r="H246" s="38" t="s">
        <v>347</v>
      </c>
      <c r="I246" s="38" t="s">
        <v>347</v>
      </c>
      <c r="J246" s="38">
        <v>5400748</v>
      </c>
      <c r="K246" s="38" t="s">
        <v>111</v>
      </c>
      <c r="L246" s="72">
        <v>0.27309986812686976</v>
      </c>
      <c r="M246" s="81">
        <v>318</v>
      </c>
      <c r="N246" s="90">
        <v>1164.4092037872083</v>
      </c>
      <c r="O246" s="105">
        <v>118</v>
      </c>
      <c r="P246" s="63">
        <v>2.69</v>
      </c>
      <c r="Q246" s="26">
        <v>19.491525423728813</v>
      </c>
      <c r="R246" s="26">
        <v>7.8</v>
      </c>
      <c r="S246" s="26">
        <v>22.012578616352201</v>
      </c>
      <c r="T246" s="26">
        <v>8.8050314465408803</v>
      </c>
      <c r="U246" s="26">
        <v>28.630705394190869</v>
      </c>
      <c r="V246" s="33">
        <v>-16.7224080267559</v>
      </c>
      <c r="W246" s="43">
        <v>33200</v>
      </c>
      <c r="X246" s="26">
        <v>24.113475177304963</v>
      </c>
    </row>
    <row r="247" spans="1:24" x14ac:dyDescent="0.25">
      <c r="A247" s="58" t="s">
        <v>466</v>
      </c>
      <c r="B247" s="58" t="s">
        <v>1332</v>
      </c>
      <c r="C247" s="58" t="s">
        <v>344</v>
      </c>
      <c r="D247" s="59">
        <v>6</v>
      </c>
      <c r="E247" s="58" t="s">
        <v>345</v>
      </c>
      <c r="F247" s="58" t="s">
        <v>340</v>
      </c>
      <c r="G247" s="58" t="s">
        <v>467</v>
      </c>
      <c r="H247" s="58" t="s">
        <v>468</v>
      </c>
      <c r="I247" s="58" t="s">
        <v>468</v>
      </c>
      <c r="J247" s="58">
        <v>5409844</v>
      </c>
      <c r="K247" s="58" t="s">
        <v>137</v>
      </c>
      <c r="L247" s="77">
        <v>0.38521879721306118</v>
      </c>
      <c r="M247" s="86">
        <v>190</v>
      </c>
      <c r="N247" s="95">
        <v>493.22619086760881</v>
      </c>
      <c r="O247" s="108">
        <v>82</v>
      </c>
      <c r="P247" s="68">
        <v>2.3199999999999998</v>
      </c>
      <c r="Q247" s="60">
        <v>4.8780487804878048</v>
      </c>
      <c r="R247" s="60">
        <v>14.3</v>
      </c>
      <c r="S247" s="60">
        <v>44.736842105263158</v>
      </c>
      <c r="T247" s="60">
        <v>11.052631578947368</v>
      </c>
      <c r="U247" s="60">
        <v>3.5211267605633805</v>
      </c>
      <c r="V247" s="60">
        <v>27.722772277227701</v>
      </c>
      <c r="W247" s="61">
        <v>139500</v>
      </c>
      <c r="X247" s="60">
        <v>6.0975609756097562</v>
      </c>
    </row>
    <row r="248" spans="1:24" x14ac:dyDescent="0.25">
      <c r="A248" s="38" t="s">
        <v>472</v>
      </c>
      <c r="B248" s="38" t="s">
        <v>1332</v>
      </c>
      <c r="C248" s="38" t="s">
        <v>344</v>
      </c>
      <c r="D248" s="13">
        <v>6</v>
      </c>
      <c r="E248" s="38" t="s">
        <v>345</v>
      </c>
      <c r="F248" s="38" t="s">
        <v>340</v>
      </c>
      <c r="G248" s="38" t="s">
        <v>473</v>
      </c>
      <c r="H248" s="38" t="s">
        <v>474</v>
      </c>
      <c r="I248" s="38" t="s">
        <v>474</v>
      </c>
      <c r="J248" s="38">
        <v>5410852</v>
      </c>
      <c r="K248" s="38" t="s">
        <v>139</v>
      </c>
      <c r="L248" s="72">
        <v>5.5427232805478087E-2</v>
      </c>
      <c r="M248" s="81">
        <v>99</v>
      </c>
      <c r="N248" s="90">
        <v>1786.1256099044413</v>
      </c>
      <c r="O248" s="105">
        <v>40</v>
      </c>
      <c r="P248" s="63">
        <v>2.48</v>
      </c>
      <c r="Q248" s="26">
        <v>0</v>
      </c>
      <c r="R248" s="26">
        <v>12.9</v>
      </c>
      <c r="S248" s="26">
        <v>18.181818181818183</v>
      </c>
      <c r="T248" s="26">
        <v>12.121212121212121</v>
      </c>
      <c r="U248" s="26">
        <v>6.4935064935064926</v>
      </c>
      <c r="V248" s="33">
        <v>-25.882352941176499</v>
      </c>
      <c r="W248" s="43">
        <v>150000</v>
      </c>
      <c r="X248" s="26">
        <v>0</v>
      </c>
    </row>
    <row r="249" spans="1:24" x14ac:dyDescent="0.25">
      <c r="A249" s="38" t="s">
        <v>747</v>
      </c>
      <c r="B249" s="38" t="s">
        <v>1332</v>
      </c>
      <c r="C249" s="38" t="s">
        <v>344</v>
      </c>
      <c r="D249" s="13">
        <v>6</v>
      </c>
      <c r="E249" s="38" t="s">
        <v>345</v>
      </c>
      <c r="F249" s="38" t="s">
        <v>340</v>
      </c>
      <c r="G249" s="38" t="s">
        <v>748</v>
      </c>
      <c r="H249" s="38" t="s">
        <v>749</v>
      </c>
      <c r="I249" s="38" t="s">
        <v>749</v>
      </c>
      <c r="J249" s="38">
        <v>5444044</v>
      </c>
      <c r="K249" s="38" t="s">
        <v>214</v>
      </c>
      <c r="L249" s="72">
        <v>2.4281168116605856</v>
      </c>
      <c r="M249" s="81">
        <v>3091</v>
      </c>
      <c r="N249" s="90">
        <v>1273.0030059328446</v>
      </c>
      <c r="O249" s="105">
        <v>1289</v>
      </c>
      <c r="P249" s="63">
        <v>2.3199999999999998</v>
      </c>
      <c r="Q249" s="26">
        <v>16.058960434445307</v>
      </c>
      <c r="R249" s="26">
        <v>17.899999999999999</v>
      </c>
      <c r="S249" s="26">
        <v>36.687156260110001</v>
      </c>
      <c r="T249" s="26">
        <v>19.184491978609625</v>
      </c>
      <c r="U249" s="26">
        <v>5.1993067590987865</v>
      </c>
      <c r="V249" s="33">
        <v>1.3950323239197</v>
      </c>
      <c r="W249" s="43">
        <v>143600</v>
      </c>
      <c r="X249" s="26">
        <v>4.3591411841249181</v>
      </c>
    </row>
    <row r="250" spans="1:24" x14ac:dyDescent="0.25">
      <c r="A250" s="38" t="s">
        <v>795</v>
      </c>
      <c r="B250" s="38" t="s">
        <v>1332</v>
      </c>
      <c r="C250" s="38" t="s">
        <v>344</v>
      </c>
      <c r="D250" s="13">
        <v>6</v>
      </c>
      <c r="E250" s="38" t="s">
        <v>345</v>
      </c>
      <c r="F250" s="38" t="s">
        <v>340</v>
      </c>
      <c r="G250" s="38" t="s">
        <v>796</v>
      </c>
      <c r="H250" s="38" t="s">
        <v>797</v>
      </c>
      <c r="I250" s="38" t="s">
        <v>797</v>
      </c>
      <c r="J250" s="38">
        <v>5452228</v>
      </c>
      <c r="K250" s="38" t="s">
        <v>230</v>
      </c>
      <c r="L250" s="72">
        <v>0.27793685816747238</v>
      </c>
      <c r="M250" s="81">
        <v>526</v>
      </c>
      <c r="N250" s="90">
        <v>1892.5161760411634</v>
      </c>
      <c r="O250" s="105">
        <v>230</v>
      </c>
      <c r="P250" s="63">
        <v>2.29</v>
      </c>
      <c r="Q250" s="26">
        <v>10</v>
      </c>
      <c r="R250" s="26">
        <v>30.5</v>
      </c>
      <c r="S250" s="26">
        <v>35.361216730038024</v>
      </c>
      <c r="T250" s="26">
        <v>24.524714828897338</v>
      </c>
      <c r="U250" s="26">
        <v>11.029411764705882</v>
      </c>
      <c r="V250" s="33">
        <v>-6.5934065934065904</v>
      </c>
      <c r="W250" s="43">
        <v>114600</v>
      </c>
      <c r="X250" s="26">
        <v>12.267657992565056</v>
      </c>
    </row>
    <row r="251" spans="1:24" x14ac:dyDescent="0.25">
      <c r="A251" s="38" t="s">
        <v>845</v>
      </c>
      <c r="B251" s="38" t="s">
        <v>1332</v>
      </c>
      <c r="C251" s="38" t="s">
        <v>344</v>
      </c>
      <c r="D251" s="13">
        <v>6</v>
      </c>
      <c r="E251" s="38" t="s">
        <v>345</v>
      </c>
      <c r="F251" s="38" t="s">
        <v>340</v>
      </c>
      <c r="G251" s="38" t="s">
        <v>846</v>
      </c>
      <c r="H251" s="38" t="s">
        <v>847</v>
      </c>
      <c r="I251" s="38" t="s">
        <v>847</v>
      </c>
      <c r="J251" s="38">
        <v>5458300</v>
      </c>
      <c r="K251" s="38" t="s">
        <v>245</v>
      </c>
      <c r="L251" s="72">
        <v>0.78456188383452652</v>
      </c>
      <c r="M251" s="81">
        <v>302</v>
      </c>
      <c r="N251" s="90">
        <v>384.92820798785505</v>
      </c>
      <c r="O251" s="105">
        <v>129</v>
      </c>
      <c r="P251" s="63">
        <v>2.34</v>
      </c>
      <c r="Q251" s="26">
        <v>16.279069767441861</v>
      </c>
      <c r="R251" s="26">
        <v>16.3</v>
      </c>
      <c r="S251" s="26">
        <v>32.781456953642383</v>
      </c>
      <c r="T251" s="26">
        <v>21.192052980132452</v>
      </c>
      <c r="U251" s="26">
        <v>4.9773755656108598</v>
      </c>
      <c r="V251" s="33">
        <v>-21.2765957446809</v>
      </c>
      <c r="W251" s="43">
        <v>39300</v>
      </c>
      <c r="X251" s="26">
        <v>14.569536423841059</v>
      </c>
    </row>
    <row r="252" spans="1:24" x14ac:dyDescent="0.25">
      <c r="A252" s="38" t="s">
        <v>951</v>
      </c>
      <c r="B252" s="38" t="s">
        <v>1332</v>
      </c>
      <c r="C252" s="38" t="s">
        <v>344</v>
      </c>
      <c r="D252" s="13">
        <v>6</v>
      </c>
      <c r="E252" s="38" t="s">
        <v>345</v>
      </c>
      <c r="F252" s="38" t="s">
        <v>340</v>
      </c>
      <c r="G252" s="38" t="s">
        <v>952</v>
      </c>
      <c r="H252" s="38" t="s">
        <v>953</v>
      </c>
      <c r="I252" s="38" t="s">
        <v>953</v>
      </c>
      <c r="J252" s="38">
        <v>5467636</v>
      </c>
      <c r="K252" s="38" t="s">
        <v>278</v>
      </c>
      <c r="L252" s="72">
        <v>0.64864578642977511</v>
      </c>
      <c r="M252" s="81">
        <v>569</v>
      </c>
      <c r="N252" s="90">
        <v>877.21220410887861</v>
      </c>
      <c r="O252" s="105">
        <v>236</v>
      </c>
      <c r="P252" s="63">
        <v>2.41</v>
      </c>
      <c r="Q252" s="26">
        <v>11.864406779661017</v>
      </c>
      <c r="R252" s="26">
        <v>3.9</v>
      </c>
      <c r="S252" s="26">
        <v>32.337434094903337</v>
      </c>
      <c r="T252" s="26">
        <v>15.465729349736378</v>
      </c>
      <c r="U252" s="26">
        <v>7.9120879120879115</v>
      </c>
      <c r="V252" s="33">
        <v>-10.6239460370995</v>
      </c>
      <c r="W252" s="43">
        <v>155400</v>
      </c>
      <c r="X252" s="26">
        <v>2.734375</v>
      </c>
    </row>
    <row r="253" spans="1:24" x14ac:dyDescent="0.25">
      <c r="A253" s="38" t="s">
        <v>979</v>
      </c>
      <c r="B253" s="38" t="s">
        <v>1332</v>
      </c>
      <c r="C253" s="38" t="s">
        <v>344</v>
      </c>
      <c r="D253" s="13">
        <v>6</v>
      </c>
      <c r="E253" s="38" t="s">
        <v>345</v>
      </c>
      <c r="F253" s="38" t="s">
        <v>340</v>
      </c>
      <c r="G253" s="38" t="s">
        <v>980</v>
      </c>
      <c r="H253" s="38" t="s">
        <v>981</v>
      </c>
      <c r="I253" s="38" t="s">
        <v>981</v>
      </c>
      <c r="J253" s="38">
        <v>5470588</v>
      </c>
      <c r="K253" s="38" t="s">
        <v>286</v>
      </c>
      <c r="L253" s="72">
        <v>1.0965657857927189</v>
      </c>
      <c r="M253" s="81">
        <v>614</v>
      </c>
      <c r="N253" s="90">
        <v>559.92992664469557</v>
      </c>
      <c r="O253" s="105">
        <v>237</v>
      </c>
      <c r="P253" s="63">
        <v>2.59</v>
      </c>
      <c r="Q253" s="26">
        <v>18.9873417721519</v>
      </c>
      <c r="R253" s="26">
        <v>33.1</v>
      </c>
      <c r="S253" s="26">
        <v>39.576547231270361</v>
      </c>
      <c r="T253" s="26">
        <v>23.452768729641694</v>
      </c>
      <c r="U253" s="26">
        <v>18.954248366013072</v>
      </c>
      <c r="V253" s="33">
        <v>-25</v>
      </c>
      <c r="W253" s="43">
        <v>77500</v>
      </c>
      <c r="X253" s="26">
        <v>4.844290657439446</v>
      </c>
    </row>
    <row r="254" spans="1:24" x14ac:dyDescent="0.25">
      <c r="A254" s="38" t="s">
        <v>1036</v>
      </c>
      <c r="B254" s="38" t="s">
        <v>1332</v>
      </c>
      <c r="C254" s="38" t="s">
        <v>344</v>
      </c>
      <c r="D254" s="13">
        <v>6</v>
      </c>
      <c r="E254" s="38" t="s">
        <v>345</v>
      </c>
      <c r="F254" s="38" t="s">
        <v>340</v>
      </c>
      <c r="G254" s="38" t="s">
        <v>1037</v>
      </c>
      <c r="H254" s="38" t="s">
        <v>1038</v>
      </c>
      <c r="I254" s="38" t="s">
        <v>1038</v>
      </c>
      <c r="J254" s="38">
        <v>5479708</v>
      </c>
      <c r="K254" s="38" t="s">
        <v>305</v>
      </c>
      <c r="L254" s="72">
        <v>1.184742505933404</v>
      </c>
      <c r="M254" s="81">
        <v>2067</v>
      </c>
      <c r="N254" s="90">
        <v>1744.6829075922333</v>
      </c>
      <c r="O254" s="105">
        <v>678</v>
      </c>
      <c r="P254" s="63">
        <v>3.04</v>
      </c>
      <c r="Q254" s="26">
        <v>23.303834808259587</v>
      </c>
      <c r="R254" s="26">
        <v>12.9</v>
      </c>
      <c r="S254" s="26">
        <v>38.026124818577649</v>
      </c>
      <c r="T254" s="26">
        <v>19.990295972828722</v>
      </c>
      <c r="U254" s="26">
        <v>15.546874999999998</v>
      </c>
      <c r="V254" s="33">
        <v>-4.1976980365605998</v>
      </c>
      <c r="W254" s="43">
        <v>66200</v>
      </c>
      <c r="X254" s="26">
        <v>13.032258064516128</v>
      </c>
    </row>
    <row r="255" spans="1:24" x14ac:dyDescent="0.25">
      <c r="A255" s="48" t="s">
        <v>1048</v>
      </c>
      <c r="B255" s="48" t="s">
        <v>1332</v>
      </c>
      <c r="C255" s="48" t="s">
        <v>344</v>
      </c>
      <c r="D255" s="49">
        <v>6</v>
      </c>
      <c r="E255" s="48" t="s">
        <v>345</v>
      </c>
      <c r="F255" s="48" t="s">
        <v>340</v>
      </c>
      <c r="G255" s="48" t="s">
        <v>1049</v>
      </c>
      <c r="H255" s="48" t="s">
        <v>1050</v>
      </c>
      <c r="I255" s="48" t="s">
        <v>1050</v>
      </c>
      <c r="J255" s="48">
        <v>5481268</v>
      </c>
      <c r="K255" s="48" t="s">
        <v>309</v>
      </c>
      <c r="L255" s="75">
        <v>0.33465727543715046</v>
      </c>
      <c r="M255" s="84">
        <v>362</v>
      </c>
      <c r="N255" s="93">
        <v>1081.7036609382919</v>
      </c>
      <c r="O255" s="107">
        <v>141</v>
      </c>
      <c r="P255" s="66">
        <v>2.57</v>
      </c>
      <c r="Q255" s="50">
        <v>19.148936170212767</v>
      </c>
      <c r="R255" s="50">
        <v>15.8</v>
      </c>
      <c r="S255" s="50">
        <v>27.900552486187845</v>
      </c>
      <c r="T255" s="50">
        <v>29.834254143646412</v>
      </c>
      <c r="U255" s="50">
        <v>18.796992481203006</v>
      </c>
      <c r="V255" s="50">
        <v>0.68027210884353695</v>
      </c>
      <c r="W255" s="51">
        <v>58200</v>
      </c>
      <c r="X255" s="50">
        <v>13.924050632911392</v>
      </c>
    </row>
    <row r="256" spans="1:24" x14ac:dyDescent="0.25">
      <c r="A256" s="39" t="s">
        <v>77</v>
      </c>
      <c r="B256" s="39" t="s">
        <v>1333</v>
      </c>
      <c r="C256" s="39"/>
      <c r="D256" s="14">
        <v>6</v>
      </c>
      <c r="E256" s="39"/>
      <c r="F256" s="39"/>
      <c r="G256" s="39"/>
      <c r="H256" s="39"/>
      <c r="I256" s="39"/>
      <c r="J256" s="39">
        <v>54077</v>
      </c>
      <c r="K256" s="39" t="s">
        <v>76</v>
      </c>
      <c r="L256" s="73">
        <v>651.0218377257205</v>
      </c>
      <c r="M256" s="82">
        <v>34266</v>
      </c>
      <c r="N256" s="91">
        <v>52.634179092524505</v>
      </c>
      <c r="O256" s="101">
        <v>12510</v>
      </c>
      <c r="P256" s="64">
        <v>2.5299999999999998</v>
      </c>
      <c r="Q256" s="23">
        <v>15.195843325339728</v>
      </c>
      <c r="R256" s="23">
        <v>23.4</v>
      </c>
      <c r="S256" s="23">
        <v>35.924823440144749</v>
      </c>
      <c r="T256" s="23">
        <v>18.333386060932014</v>
      </c>
      <c r="U256" s="23">
        <v>12.977906612347226</v>
      </c>
      <c r="V256" s="41">
        <v>2.0763723150358002</v>
      </c>
      <c r="W256" s="44">
        <v>128800</v>
      </c>
      <c r="X256" s="23">
        <v>18.364788174739346</v>
      </c>
    </row>
    <row r="257" spans="1:24" x14ac:dyDescent="0.25">
      <c r="A257" s="37" t="s">
        <v>1228</v>
      </c>
      <c r="B257" s="37" t="s">
        <v>1331</v>
      </c>
      <c r="C257" s="37" t="s">
        <v>380</v>
      </c>
      <c r="D257" s="12">
        <v>3</v>
      </c>
      <c r="E257" s="37" t="s">
        <v>421</v>
      </c>
      <c r="F257" s="37" t="s">
        <v>340</v>
      </c>
      <c r="G257" s="37" t="s">
        <v>1229</v>
      </c>
      <c r="H257" s="37" t="s">
        <v>1230</v>
      </c>
      <c r="I257" s="37" t="s">
        <v>1230</v>
      </c>
      <c r="J257" s="37" t="s">
        <v>1302</v>
      </c>
      <c r="K257" s="37" t="s">
        <v>1302</v>
      </c>
      <c r="L257" s="71">
        <v>338.25529556675787</v>
      </c>
      <c r="M257" s="80">
        <v>42418</v>
      </c>
      <c r="N257" s="89">
        <v>125.40232349925888</v>
      </c>
      <c r="O257" s="104">
        <v>16299</v>
      </c>
      <c r="P257" s="62">
        <v>2.5897907847107184</v>
      </c>
      <c r="Q257" s="32">
        <v>9.3136088458500943</v>
      </c>
      <c r="R257" s="32">
        <v>22.652010649878136</v>
      </c>
      <c r="S257" s="32">
        <v>36.144291813897901</v>
      </c>
      <c r="T257" s="32">
        <v>11.144694552853815</v>
      </c>
      <c r="U257" s="32">
        <v>8.1989616104131517</v>
      </c>
      <c r="V257" s="32">
        <v>3.8195619590968399</v>
      </c>
      <c r="W257" s="42">
        <v>176300</v>
      </c>
      <c r="X257" s="32">
        <v>19.456263469083275</v>
      </c>
    </row>
    <row r="258" spans="1:24" x14ac:dyDescent="0.25">
      <c r="A258" s="38" t="s">
        <v>379</v>
      </c>
      <c r="B258" s="38" t="s">
        <v>1332</v>
      </c>
      <c r="C258" s="38" t="s">
        <v>380</v>
      </c>
      <c r="D258" s="13">
        <v>3</v>
      </c>
      <c r="E258" s="38" t="s">
        <v>381</v>
      </c>
      <c r="F258" s="38" t="s">
        <v>340</v>
      </c>
      <c r="G258" s="38" t="s">
        <v>382</v>
      </c>
      <c r="H258" s="38" t="s">
        <v>383</v>
      </c>
      <c r="I258" s="38" t="s">
        <v>383</v>
      </c>
      <c r="J258" s="38">
        <v>5404204</v>
      </c>
      <c r="K258" s="38" t="s">
        <v>118</v>
      </c>
      <c r="L258" s="72">
        <v>0.14476671090962401</v>
      </c>
      <c r="M258" s="81">
        <v>468</v>
      </c>
      <c r="N258" s="90">
        <v>3232.7874071281926</v>
      </c>
      <c r="O258" s="105">
        <v>191</v>
      </c>
      <c r="P258" s="63">
        <v>2.4500000000000002</v>
      </c>
      <c r="Q258" s="26">
        <v>8.9005235602094235</v>
      </c>
      <c r="R258" s="26">
        <v>22.3</v>
      </c>
      <c r="S258" s="26">
        <v>20.94017094017094</v>
      </c>
      <c r="T258" s="26">
        <v>10.256410256410255</v>
      </c>
      <c r="U258" s="26">
        <v>4.9382716049382713</v>
      </c>
      <c r="V258" s="33">
        <v>-34.0715502555366</v>
      </c>
      <c r="W258" s="43">
        <v>80000</v>
      </c>
      <c r="X258" s="26">
        <v>17.030567685589521</v>
      </c>
    </row>
    <row r="259" spans="1:24" x14ac:dyDescent="0.25">
      <c r="A259" s="38" t="s">
        <v>480</v>
      </c>
      <c r="B259" s="38" t="s">
        <v>1332</v>
      </c>
      <c r="C259" s="38" t="s">
        <v>380</v>
      </c>
      <c r="D259" s="13">
        <v>3</v>
      </c>
      <c r="E259" s="38" t="s">
        <v>381</v>
      </c>
      <c r="F259" s="38" t="s">
        <v>340</v>
      </c>
      <c r="G259" s="38" t="s">
        <v>481</v>
      </c>
      <c r="H259" s="38" t="s">
        <v>482</v>
      </c>
      <c r="I259" s="38" t="s">
        <v>482</v>
      </c>
      <c r="J259" s="38">
        <v>5411284</v>
      </c>
      <c r="K259" s="38" t="s">
        <v>141</v>
      </c>
      <c r="L259" s="72">
        <v>1.6456860511254785</v>
      </c>
      <c r="M259" s="81">
        <v>979</v>
      </c>
      <c r="N259" s="90">
        <v>594.88867839067211</v>
      </c>
      <c r="O259" s="105">
        <v>356</v>
      </c>
      <c r="P259" s="63">
        <v>2.69</v>
      </c>
      <c r="Q259" s="26">
        <v>18.539325842696631</v>
      </c>
      <c r="R259" s="26">
        <v>20.7</v>
      </c>
      <c r="S259" s="26">
        <v>35.444330949948927</v>
      </c>
      <c r="T259" s="26">
        <v>15.042372881355931</v>
      </c>
      <c r="U259" s="26">
        <v>5.8156028368794326</v>
      </c>
      <c r="V259" s="33">
        <v>-2.02265372168285</v>
      </c>
      <c r="W259" s="43">
        <v>113100</v>
      </c>
      <c r="X259" s="26">
        <v>31.634819532908704</v>
      </c>
    </row>
    <row r="260" spans="1:24" x14ac:dyDescent="0.25">
      <c r="A260" s="38" t="s">
        <v>580</v>
      </c>
      <c r="B260" s="38" t="s">
        <v>1332</v>
      </c>
      <c r="C260" s="38" t="s">
        <v>380</v>
      </c>
      <c r="D260" s="13">
        <v>3</v>
      </c>
      <c r="E260" s="38" t="s">
        <v>381</v>
      </c>
      <c r="F260" s="38" t="s">
        <v>340</v>
      </c>
      <c r="G260" s="38" t="s">
        <v>581</v>
      </c>
      <c r="H260" s="38" t="s">
        <v>582</v>
      </c>
      <c r="I260" s="38" t="s">
        <v>582</v>
      </c>
      <c r="J260" s="38">
        <v>5424292</v>
      </c>
      <c r="K260" s="38" t="s">
        <v>167</v>
      </c>
      <c r="L260" s="72">
        <v>2.1252874580667975</v>
      </c>
      <c r="M260" s="81">
        <v>1446</v>
      </c>
      <c r="N260" s="90">
        <v>680.37855044574042</v>
      </c>
      <c r="O260" s="105">
        <v>584</v>
      </c>
      <c r="P260" s="63">
        <v>2.48</v>
      </c>
      <c r="Q260" s="26">
        <v>9.9315068493150687</v>
      </c>
      <c r="R260" s="26">
        <v>26.7</v>
      </c>
      <c r="S260" s="26">
        <v>44.744121715076076</v>
      </c>
      <c r="T260" s="26">
        <v>16.520467836257311</v>
      </c>
      <c r="U260" s="26">
        <v>8.7037037037037042</v>
      </c>
      <c r="V260" s="33">
        <v>1.5810276679841899</v>
      </c>
      <c r="W260" s="43">
        <v>171600</v>
      </c>
      <c r="X260" s="26">
        <v>1.8320610687022902</v>
      </c>
    </row>
    <row r="261" spans="1:24" x14ac:dyDescent="0.25">
      <c r="A261" s="38" t="s">
        <v>715</v>
      </c>
      <c r="B261" s="38" t="s">
        <v>1332</v>
      </c>
      <c r="C261" s="38" t="s">
        <v>380</v>
      </c>
      <c r="D261" s="13">
        <v>3</v>
      </c>
      <c r="E261" s="38" t="s">
        <v>381</v>
      </c>
      <c r="F261" s="38" t="s">
        <v>340</v>
      </c>
      <c r="G261" s="38" t="s">
        <v>716</v>
      </c>
      <c r="H261" s="38" t="s">
        <v>717</v>
      </c>
      <c r="I261" s="38" t="s">
        <v>717</v>
      </c>
      <c r="J261" s="38">
        <v>5439532</v>
      </c>
      <c r="K261" s="38" t="s">
        <v>204</v>
      </c>
      <c r="L261" s="72">
        <v>3.7722383862799038</v>
      </c>
      <c r="M261" s="81">
        <v>6901</v>
      </c>
      <c r="N261" s="90">
        <v>1829.4177868238094</v>
      </c>
      <c r="O261" s="105">
        <v>2759</v>
      </c>
      <c r="P261" s="63">
        <v>2.5</v>
      </c>
      <c r="Q261" s="26">
        <v>8.9525190286335619</v>
      </c>
      <c r="R261" s="26">
        <v>28</v>
      </c>
      <c r="S261" s="26">
        <v>41.196927981451964</v>
      </c>
      <c r="T261" s="26">
        <v>8.240243725518642</v>
      </c>
      <c r="U261" s="26">
        <v>2.7476935419173687</v>
      </c>
      <c r="V261" s="33">
        <v>10.773392743475499</v>
      </c>
      <c r="W261" s="43">
        <v>151900</v>
      </c>
      <c r="X261" s="26">
        <v>2.506426735218509</v>
      </c>
    </row>
    <row r="262" spans="1:24" x14ac:dyDescent="0.25">
      <c r="A262" s="40" t="s">
        <v>857</v>
      </c>
      <c r="B262" s="40" t="s">
        <v>1341</v>
      </c>
      <c r="C262" s="40" t="s">
        <v>380</v>
      </c>
      <c r="D262" s="15">
        <v>3</v>
      </c>
      <c r="E262" s="40" t="s">
        <v>421</v>
      </c>
      <c r="F262" s="40" t="s">
        <v>340</v>
      </c>
      <c r="G262" s="40" t="s">
        <v>859</v>
      </c>
      <c r="H262" s="40" t="s">
        <v>860</v>
      </c>
      <c r="I262" s="40" t="s">
        <v>1319</v>
      </c>
      <c r="J262" s="40">
        <v>5459068</v>
      </c>
      <c r="K262" s="40" t="s">
        <v>249</v>
      </c>
      <c r="L262" s="76">
        <v>0.98865517068863784</v>
      </c>
      <c r="M262" s="85">
        <v>1127</v>
      </c>
      <c r="N262" s="94">
        <v>1139.9323377988296</v>
      </c>
      <c r="O262" s="34">
        <v>470</v>
      </c>
      <c r="P262" s="67">
        <v>2.3978723404255318</v>
      </c>
      <c r="Q262" s="35">
        <v>14.239248283339357</v>
      </c>
      <c r="R262" s="35">
        <v>23.1</v>
      </c>
      <c r="S262" s="35">
        <v>41.553544494720967</v>
      </c>
      <c r="T262" s="35">
        <v>15.173453996983408</v>
      </c>
      <c r="U262" s="35">
        <v>10.088763801688676</v>
      </c>
      <c r="V262" s="35">
        <v>-7.7049180327868854</v>
      </c>
      <c r="W262" s="45">
        <v>106900</v>
      </c>
      <c r="X262" s="35">
        <v>2.6132404181184667</v>
      </c>
    </row>
    <row r="263" spans="1:24" x14ac:dyDescent="0.25">
      <c r="A263" s="38" t="s">
        <v>922</v>
      </c>
      <c r="B263" s="38" t="s">
        <v>1332</v>
      </c>
      <c r="C263" s="38" t="s">
        <v>380</v>
      </c>
      <c r="D263" s="13">
        <v>3</v>
      </c>
      <c r="E263" s="38" t="s">
        <v>381</v>
      </c>
      <c r="F263" s="38" t="s">
        <v>340</v>
      </c>
      <c r="G263" s="38" t="s">
        <v>923</v>
      </c>
      <c r="H263" s="38" t="s">
        <v>924</v>
      </c>
      <c r="I263" s="38" t="s">
        <v>924</v>
      </c>
      <c r="J263" s="38">
        <v>5464516</v>
      </c>
      <c r="K263" s="38" t="s">
        <v>269</v>
      </c>
      <c r="L263" s="72">
        <v>0.75201864699746679</v>
      </c>
      <c r="M263" s="81">
        <v>906</v>
      </c>
      <c r="N263" s="90">
        <v>1204.7573602294624</v>
      </c>
      <c r="O263" s="105">
        <v>380</v>
      </c>
      <c r="P263" s="63">
        <v>2.38</v>
      </c>
      <c r="Q263" s="26">
        <v>15</v>
      </c>
      <c r="R263" s="26">
        <v>12.9</v>
      </c>
      <c r="S263" s="26">
        <v>37.527593818984542</v>
      </c>
      <c r="T263" s="26">
        <v>25.938189845474614</v>
      </c>
      <c r="U263" s="26">
        <v>7.2948328267477196</v>
      </c>
      <c r="V263" s="33">
        <v>-10.2669404517454</v>
      </c>
      <c r="W263" s="43">
        <v>147400</v>
      </c>
      <c r="X263" s="26">
        <v>4.5673076923076916</v>
      </c>
    </row>
    <row r="264" spans="1:24" x14ac:dyDescent="0.25">
      <c r="A264" s="38" t="s">
        <v>1120</v>
      </c>
      <c r="B264" s="38" t="s">
        <v>1332</v>
      </c>
      <c r="C264" s="38" t="s">
        <v>380</v>
      </c>
      <c r="D264" s="13">
        <v>3</v>
      </c>
      <c r="E264" s="38" t="s">
        <v>381</v>
      </c>
      <c r="F264" s="38" t="s">
        <v>340</v>
      </c>
      <c r="G264" s="38" t="s">
        <v>1121</v>
      </c>
      <c r="H264" s="38" t="s">
        <v>1122</v>
      </c>
      <c r="I264" s="38" t="s">
        <v>1122</v>
      </c>
      <c r="J264" s="38">
        <v>5487988</v>
      </c>
      <c r="K264" s="38" t="s">
        <v>332</v>
      </c>
      <c r="L264" s="72">
        <v>2.4268054254303109</v>
      </c>
      <c r="M264" s="81">
        <v>3140</v>
      </c>
      <c r="N264" s="90">
        <v>1293.882058732924</v>
      </c>
      <c r="O264" s="105">
        <v>1036</v>
      </c>
      <c r="P264" s="63">
        <v>3.03</v>
      </c>
      <c r="Q264" s="26">
        <v>9.8455598455598459</v>
      </c>
      <c r="R264" s="26">
        <v>21.3</v>
      </c>
      <c r="S264" s="26">
        <v>31.401273885350317</v>
      </c>
      <c r="T264" s="26">
        <v>10.581841432225064</v>
      </c>
      <c r="U264" s="26">
        <v>8.984375</v>
      </c>
      <c r="V264" s="33">
        <v>3.9982616253802701</v>
      </c>
      <c r="W264" s="43">
        <v>219900</v>
      </c>
      <c r="X264" s="26">
        <v>5.996472663139329</v>
      </c>
    </row>
    <row r="265" spans="1:24" x14ac:dyDescent="0.25">
      <c r="A265" s="39" t="s">
        <v>79</v>
      </c>
      <c r="B265" s="39" t="s">
        <v>1333</v>
      </c>
      <c r="C265" s="39"/>
      <c r="D265" s="14">
        <v>3</v>
      </c>
      <c r="E265" s="39"/>
      <c r="F265" s="39"/>
      <c r="G265" s="39"/>
      <c r="H265" s="39"/>
      <c r="I265" s="39"/>
      <c r="J265" s="39">
        <v>54079</v>
      </c>
      <c r="K265" s="39" t="s">
        <v>78</v>
      </c>
      <c r="L265" s="73">
        <v>350.11075341625605</v>
      </c>
      <c r="M265" s="82">
        <v>57385</v>
      </c>
      <c r="N265" s="91">
        <v>163.90527694467423</v>
      </c>
      <c r="O265" s="101">
        <v>22075</v>
      </c>
      <c r="P265" s="64">
        <v>2.59</v>
      </c>
      <c r="Q265" s="23">
        <v>9.657984144960361</v>
      </c>
      <c r="R265" s="23">
        <v>23.1</v>
      </c>
      <c r="S265" s="23">
        <v>36.701228544044611</v>
      </c>
      <c r="T265" s="23">
        <v>11.26398761348441</v>
      </c>
      <c r="U265" s="23">
        <v>7.5292433739696945</v>
      </c>
      <c r="V265" s="41">
        <v>3.5216090545362801</v>
      </c>
      <c r="W265" s="44">
        <v>176300</v>
      </c>
      <c r="X265" s="23">
        <v>15.801198963058976</v>
      </c>
    </row>
    <row r="266" spans="1:24" x14ac:dyDescent="0.25">
      <c r="A266" s="37" t="s">
        <v>1231</v>
      </c>
      <c r="B266" s="37" t="s">
        <v>1331</v>
      </c>
      <c r="C266" s="37" t="s">
        <v>405</v>
      </c>
      <c r="D266" s="12">
        <v>1</v>
      </c>
      <c r="E266" s="37" t="s">
        <v>406</v>
      </c>
      <c r="F266" s="37" t="s">
        <v>340</v>
      </c>
      <c r="G266" s="37" t="s">
        <v>1232</v>
      </c>
      <c r="H266" s="37" t="s">
        <v>1233</v>
      </c>
      <c r="I266" s="37" t="s">
        <v>1233</v>
      </c>
      <c r="J266" s="37" t="s">
        <v>1302</v>
      </c>
      <c r="K266" s="37" t="s">
        <v>1302</v>
      </c>
      <c r="L266" s="71">
        <v>596.98010400090504</v>
      </c>
      <c r="M266" s="80">
        <v>54241</v>
      </c>
      <c r="N266" s="89">
        <v>90.85897442223262</v>
      </c>
      <c r="O266" s="104">
        <v>21439</v>
      </c>
      <c r="P266" s="62">
        <v>2.4322496385092589</v>
      </c>
      <c r="Q266" s="32">
        <v>21.288306357572647</v>
      </c>
      <c r="R266" s="32">
        <v>28.156401667919884</v>
      </c>
      <c r="S266" s="32">
        <v>37.480872402794937</v>
      </c>
      <c r="T266" s="32">
        <v>24.701812065142594</v>
      </c>
      <c r="U266" s="32">
        <v>13.810227156972598</v>
      </c>
      <c r="V266" s="32">
        <v>-6.2756900851319974</v>
      </c>
      <c r="W266" s="42">
        <v>112300</v>
      </c>
      <c r="X266" s="32">
        <v>23.293058709049628</v>
      </c>
    </row>
    <row r="267" spans="1:24" x14ac:dyDescent="0.25">
      <c r="A267" s="38" t="s">
        <v>404</v>
      </c>
      <c r="B267" s="38" t="s">
        <v>1332</v>
      </c>
      <c r="C267" s="38" t="s">
        <v>405</v>
      </c>
      <c r="D267" s="13">
        <v>1</v>
      </c>
      <c r="E267" s="38" t="s">
        <v>406</v>
      </c>
      <c r="F267" s="38" t="s">
        <v>340</v>
      </c>
      <c r="G267" s="38" t="s">
        <v>407</v>
      </c>
      <c r="H267" s="38" t="s">
        <v>408</v>
      </c>
      <c r="I267" s="38" t="s">
        <v>408</v>
      </c>
      <c r="J267" s="38">
        <v>5405332</v>
      </c>
      <c r="K267" s="38" t="s">
        <v>123</v>
      </c>
      <c r="L267" s="72">
        <v>9.5037003669401763</v>
      </c>
      <c r="M267" s="81">
        <v>17261</v>
      </c>
      <c r="N267" s="90">
        <v>1816.2399206149819</v>
      </c>
      <c r="O267" s="105">
        <v>7154</v>
      </c>
      <c r="P267" s="63">
        <v>2.3199999999999998</v>
      </c>
      <c r="Q267" s="26">
        <v>23.679060665362034</v>
      </c>
      <c r="R267" s="26">
        <v>19.7</v>
      </c>
      <c r="S267" s="26">
        <v>38.578297896993227</v>
      </c>
      <c r="T267" s="26">
        <v>25.434782608695649</v>
      </c>
      <c r="U267" s="26">
        <v>10.465213396809487</v>
      </c>
      <c r="V267" s="33">
        <v>-1.86215510389463</v>
      </c>
      <c r="W267" s="43">
        <v>110600</v>
      </c>
      <c r="X267" s="26">
        <v>0.64743967039434958</v>
      </c>
    </row>
    <row r="268" spans="1:24" x14ac:dyDescent="0.25">
      <c r="A268" s="38" t="s">
        <v>753</v>
      </c>
      <c r="B268" s="38" t="s">
        <v>1332</v>
      </c>
      <c r="C268" s="38" t="s">
        <v>405</v>
      </c>
      <c r="D268" s="13">
        <v>1</v>
      </c>
      <c r="E268" s="38" t="s">
        <v>406</v>
      </c>
      <c r="F268" s="38" t="s">
        <v>340</v>
      </c>
      <c r="G268" s="38" t="s">
        <v>754</v>
      </c>
      <c r="H268" s="38" t="s">
        <v>755</v>
      </c>
      <c r="I268" s="38" t="s">
        <v>755</v>
      </c>
      <c r="J268" s="38">
        <v>5446468</v>
      </c>
      <c r="K268" s="38" t="s">
        <v>216</v>
      </c>
      <c r="L268" s="72">
        <v>0.50110756564470249</v>
      </c>
      <c r="M268" s="81">
        <v>639</v>
      </c>
      <c r="N268" s="90">
        <v>1275.1753192508504</v>
      </c>
      <c r="O268" s="105">
        <v>191</v>
      </c>
      <c r="P268" s="63">
        <v>3.35</v>
      </c>
      <c r="Q268" s="26">
        <v>56.02094240837696</v>
      </c>
      <c r="R268" s="26">
        <v>42.9</v>
      </c>
      <c r="S268" s="26">
        <v>53.208137715179973</v>
      </c>
      <c r="T268" s="26">
        <v>30.203442879499214</v>
      </c>
      <c r="U268" s="26">
        <v>22.829581993569132</v>
      </c>
      <c r="V268" s="33">
        <v>-2.8735632183908</v>
      </c>
      <c r="W268" s="43">
        <v>75200</v>
      </c>
      <c r="X268" s="26">
        <v>31.308411214953267</v>
      </c>
    </row>
    <row r="269" spans="1:24" x14ac:dyDescent="0.25">
      <c r="A269" s="38" t="s">
        <v>768</v>
      </c>
      <c r="B269" s="38" t="s">
        <v>1332</v>
      </c>
      <c r="C269" s="38" t="s">
        <v>405</v>
      </c>
      <c r="D269" s="13">
        <v>1</v>
      </c>
      <c r="E269" s="38" t="s">
        <v>406</v>
      </c>
      <c r="F269" s="38" t="s">
        <v>340</v>
      </c>
      <c r="G269" s="38" t="s">
        <v>769</v>
      </c>
      <c r="H269" s="38" t="s">
        <v>770</v>
      </c>
      <c r="I269" s="38" t="s">
        <v>770</v>
      </c>
      <c r="J269" s="38">
        <v>5449492</v>
      </c>
      <c r="K269" s="38" t="s">
        <v>221</v>
      </c>
      <c r="L269" s="72">
        <v>0.86354163325627753</v>
      </c>
      <c r="M269" s="81">
        <v>1546</v>
      </c>
      <c r="N269" s="90">
        <v>1790.3016374210945</v>
      </c>
      <c r="O269" s="105">
        <v>587</v>
      </c>
      <c r="P269" s="63">
        <v>2.63</v>
      </c>
      <c r="Q269" s="26">
        <v>19.250425894378196</v>
      </c>
      <c r="R269" s="26">
        <v>21.1</v>
      </c>
      <c r="S269" s="26">
        <v>49.353169469598967</v>
      </c>
      <c r="T269" s="26">
        <v>22.877511341542451</v>
      </c>
      <c r="U269" s="26">
        <v>14.714714714714713</v>
      </c>
      <c r="V269" s="33">
        <v>-4.7585227272727302</v>
      </c>
      <c r="W269" s="43">
        <v>95300</v>
      </c>
      <c r="X269" s="26">
        <v>0.59171597633136097</v>
      </c>
    </row>
    <row r="270" spans="1:24" x14ac:dyDescent="0.25">
      <c r="A270" s="38" t="s">
        <v>1012</v>
      </c>
      <c r="B270" s="38" t="s">
        <v>1332</v>
      </c>
      <c r="C270" s="38" t="s">
        <v>405</v>
      </c>
      <c r="D270" s="13">
        <v>1</v>
      </c>
      <c r="E270" s="38" t="s">
        <v>406</v>
      </c>
      <c r="F270" s="38" t="s">
        <v>340</v>
      </c>
      <c r="G270" s="38" t="s">
        <v>1013</v>
      </c>
      <c r="H270" s="38" t="s">
        <v>1014</v>
      </c>
      <c r="I270" s="38" t="s">
        <v>1014</v>
      </c>
      <c r="J270" s="38">
        <v>5475172</v>
      </c>
      <c r="K270" s="38" t="s">
        <v>297</v>
      </c>
      <c r="L270" s="72">
        <v>0.69766590082706981</v>
      </c>
      <c r="M270" s="81">
        <v>1242</v>
      </c>
      <c r="N270" s="90">
        <v>1780.2217343969833</v>
      </c>
      <c r="O270" s="105">
        <v>662</v>
      </c>
      <c r="P270" s="63">
        <v>1.88</v>
      </c>
      <c r="Q270" s="26">
        <v>35.498489425981873</v>
      </c>
      <c r="R270" s="26">
        <v>34.700000000000003</v>
      </c>
      <c r="S270" s="26">
        <v>43.63929146537842</v>
      </c>
      <c r="T270" s="26">
        <v>30.515297906602257</v>
      </c>
      <c r="U270" s="26">
        <v>32.94243070362473</v>
      </c>
      <c r="V270" s="33">
        <v>-15.922619047618999</v>
      </c>
      <c r="W270" s="43">
        <v>100000</v>
      </c>
      <c r="X270" s="26">
        <v>2.28494623655914</v>
      </c>
    </row>
    <row r="271" spans="1:24" x14ac:dyDescent="0.25">
      <c r="A271" s="39" t="s">
        <v>81</v>
      </c>
      <c r="B271" s="39" t="s">
        <v>1333</v>
      </c>
      <c r="C271" s="39"/>
      <c r="D271" s="14">
        <v>1</v>
      </c>
      <c r="E271" s="39"/>
      <c r="F271" s="39"/>
      <c r="G271" s="39"/>
      <c r="H271" s="39"/>
      <c r="I271" s="39"/>
      <c r="J271" s="39">
        <v>54081</v>
      </c>
      <c r="K271" s="39" t="s">
        <v>80</v>
      </c>
      <c r="L271" s="73">
        <v>608.54611946757325</v>
      </c>
      <c r="M271" s="82">
        <v>74929</v>
      </c>
      <c r="N271" s="91">
        <v>123.12789056243852</v>
      </c>
      <c r="O271" s="101">
        <v>30033</v>
      </c>
      <c r="P271" s="64">
        <v>2.4</v>
      </c>
      <c r="Q271" s="23">
        <v>22.352079379349384</v>
      </c>
      <c r="R271" s="23">
        <v>26.4</v>
      </c>
      <c r="S271" s="23">
        <v>38.214843385071198</v>
      </c>
      <c r="T271" s="23">
        <v>24.982133040131941</v>
      </c>
      <c r="U271" s="23">
        <v>13.466320177980521</v>
      </c>
      <c r="V271" s="41">
        <v>-5.4121913795508396</v>
      </c>
      <c r="W271" s="44">
        <v>112300</v>
      </c>
      <c r="X271" s="23">
        <v>16.922944270399217</v>
      </c>
    </row>
    <row r="272" spans="1:24" x14ac:dyDescent="0.25">
      <c r="A272" s="37" t="s">
        <v>1234</v>
      </c>
      <c r="B272" s="37" t="s">
        <v>1331</v>
      </c>
      <c r="C272" s="37" t="s">
        <v>443</v>
      </c>
      <c r="D272" s="12">
        <v>7</v>
      </c>
      <c r="E272" s="37" t="s">
        <v>444</v>
      </c>
      <c r="F272" s="37" t="s">
        <v>340</v>
      </c>
      <c r="G272" s="37" t="s">
        <v>1235</v>
      </c>
      <c r="H272" s="37" t="s">
        <v>1236</v>
      </c>
      <c r="I272" s="37" t="s">
        <v>1236</v>
      </c>
      <c r="J272" s="37" t="s">
        <v>1302</v>
      </c>
      <c r="K272" s="37" t="s">
        <v>1302</v>
      </c>
      <c r="L272" s="71">
        <v>1033.117499055533</v>
      </c>
      <c r="M272" s="80">
        <v>18839</v>
      </c>
      <c r="N272" s="89">
        <v>18.235099122048023</v>
      </c>
      <c r="O272" s="104">
        <v>6682</v>
      </c>
      <c r="P272" s="62">
        <v>2.5805148159233764</v>
      </c>
      <c r="Q272" s="32">
        <v>15.294821909607903</v>
      </c>
      <c r="R272" s="32">
        <v>27.48672974844219</v>
      </c>
      <c r="S272" s="32">
        <v>38.61669940018048</v>
      </c>
      <c r="T272" s="32">
        <v>17.264768972114325</v>
      </c>
      <c r="U272" s="32">
        <v>11.832034751430738</v>
      </c>
      <c r="V272" s="32">
        <v>-4.4295302013422804</v>
      </c>
      <c r="W272" s="42">
        <v>116100</v>
      </c>
      <c r="X272" s="32">
        <v>23.427161601435461</v>
      </c>
    </row>
    <row r="273" spans="1:24" x14ac:dyDescent="0.25">
      <c r="A273" s="38" t="s">
        <v>442</v>
      </c>
      <c r="B273" s="38" t="s">
        <v>1332</v>
      </c>
      <c r="C273" s="38" t="s">
        <v>443</v>
      </c>
      <c r="D273" s="13">
        <v>7</v>
      </c>
      <c r="E273" s="38" t="s">
        <v>444</v>
      </c>
      <c r="F273" s="38" t="s">
        <v>340</v>
      </c>
      <c r="G273" s="38" t="s">
        <v>445</v>
      </c>
      <c r="H273" s="38" t="s">
        <v>446</v>
      </c>
      <c r="I273" s="38" t="s">
        <v>446</v>
      </c>
      <c r="J273" s="38">
        <v>5406988</v>
      </c>
      <c r="K273" s="38" t="s">
        <v>131</v>
      </c>
      <c r="L273" s="72">
        <v>0.43882660268623191</v>
      </c>
      <c r="M273" s="81">
        <v>726</v>
      </c>
      <c r="N273" s="90">
        <v>1654.4120059172933</v>
      </c>
      <c r="O273" s="105">
        <v>303</v>
      </c>
      <c r="P273" s="63">
        <v>2.27</v>
      </c>
      <c r="Q273" s="26">
        <v>29.372937293729372</v>
      </c>
      <c r="R273" s="26">
        <v>39.1</v>
      </c>
      <c r="S273" s="26">
        <v>49.586776859504134</v>
      </c>
      <c r="T273" s="26">
        <v>19.738751814223512</v>
      </c>
      <c r="U273" s="26">
        <v>18.110236220472441</v>
      </c>
      <c r="V273" s="33">
        <v>-11.396011396011399</v>
      </c>
      <c r="W273" s="43">
        <v>133300</v>
      </c>
      <c r="X273" s="26">
        <v>12.103746397694524</v>
      </c>
    </row>
    <row r="274" spans="1:24" x14ac:dyDescent="0.25">
      <c r="A274" s="38" t="s">
        <v>588</v>
      </c>
      <c r="B274" s="38" t="s">
        <v>1332</v>
      </c>
      <c r="C274" s="38" t="s">
        <v>443</v>
      </c>
      <c r="D274" s="13">
        <v>7</v>
      </c>
      <c r="E274" s="38" t="s">
        <v>444</v>
      </c>
      <c r="F274" s="38" t="s">
        <v>340</v>
      </c>
      <c r="G274" s="38" t="s">
        <v>589</v>
      </c>
      <c r="H274" s="38" t="s">
        <v>590</v>
      </c>
      <c r="I274" s="38" t="s">
        <v>590</v>
      </c>
      <c r="J274" s="38">
        <v>5424580</v>
      </c>
      <c r="K274" s="38" t="s">
        <v>169</v>
      </c>
      <c r="L274" s="72">
        <v>3.6252214364424442</v>
      </c>
      <c r="M274" s="81">
        <v>6980</v>
      </c>
      <c r="N274" s="90">
        <v>1925.3996265810777</v>
      </c>
      <c r="O274" s="105">
        <v>2500</v>
      </c>
      <c r="P274" s="63">
        <v>2.61</v>
      </c>
      <c r="Q274" s="26">
        <v>25.480000000000004</v>
      </c>
      <c r="R274" s="26">
        <v>21</v>
      </c>
      <c r="S274" s="26">
        <v>32.765042979942692</v>
      </c>
      <c r="T274" s="26">
        <v>11.445436222286208</v>
      </c>
      <c r="U274" s="26">
        <v>8.2152347209920293</v>
      </c>
      <c r="V274" s="33">
        <v>-2.2554271215111399</v>
      </c>
      <c r="W274" s="43">
        <v>116200</v>
      </c>
      <c r="X274" s="26">
        <v>3.8271604938271606</v>
      </c>
    </row>
    <row r="275" spans="1:24" x14ac:dyDescent="0.25">
      <c r="A275" s="38" t="s">
        <v>682</v>
      </c>
      <c r="B275" s="38" t="s">
        <v>1332</v>
      </c>
      <c r="C275" s="38" t="s">
        <v>443</v>
      </c>
      <c r="D275" s="13">
        <v>7</v>
      </c>
      <c r="E275" s="38" t="s">
        <v>444</v>
      </c>
      <c r="F275" s="38" t="s">
        <v>340</v>
      </c>
      <c r="G275" s="38" t="s">
        <v>683</v>
      </c>
      <c r="H275" s="38" t="s">
        <v>684</v>
      </c>
      <c r="I275" s="38" t="s">
        <v>684</v>
      </c>
      <c r="J275" s="38">
        <v>5435092</v>
      </c>
      <c r="K275" s="38" t="s">
        <v>196</v>
      </c>
      <c r="L275" s="72">
        <v>0.32319753062193979</v>
      </c>
      <c r="M275" s="81">
        <v>110</v>
      </c>
      <c r="N275" s="90">
        <v>340.34913505781844</v>
      </c>
      <c r="O275" s="105">
        <v>62</v>
      </c>
      <c r="P275" s="63">
        <v>1.77</v>
      </c>
      <c r="Q275" s="26">
        <v>32.258064516129032</v>
      </c>
      <c r="R275" s="26">
        <v>27.3</v>
      </c>
      <c r="S275" s="26">
        <v>33.636363636363633</v>
      </c>
      <c r="T275" s="26">
        <v>38.181818181818187</v>
      </c>
      <c r="U275" s="26">
        <v>30</v>
      </c>
      <c r="V275" s="33">
        <v>-33.566433566433602</v>
      </c>
      <c r="W275" s="43">
        <v>109700</v>
      </c>
      <c r="X275" s="26">
        <v>29.487179487179489</v>
      </c>
    </row>
    <row r="276" spans="1:24" x14ac:dyDescent="0.25">
      <c r="A276" s="38" t="s">
        <v>718</v>
      </c>
      <c r="B276" s="38" t="s">
        <v>1332</v>
      </c>
      <c r="C276" s="38" t="s">
        <v>443</v>
      </c>
      <c r="D276" s="13">
        <v>7</v>
      </c>
      <c r="E276" s="38" t="s">
        <v>444</v>
      </c>
      <c r="F276" s="38" t="s">
        <v>340</v>
      </c>
      <c r="G276" s="38" t="s">
        <v>719</v>
      </c>
      <c r="H276" s="38" t="s">
        <v>720</v>
      </c>
      <c r="I276" s="38" t="s">
        <v>720</v>
      </c>
      <c r="J276" s="38">
        <v>5439628</v>
      </c>
      <c r="K276" s="38" t="s">
        <v>205</v>
      </c>
      <c r="L276" s="72">
        <v>0.30283136977312825</v>
      </c>
      <c r="M276" s="81">
        <v>186</v>
      </c>
      <c r="N276" s="90">
        <v>614.20321197023065</v>
      </c>
      <c r="O276" s="105">
        <v>52</v>
      </c>
      <c r="P276" s="63">
        <v>3.58</v>
      </c>
      <c r="Q276" s="26">
        <v>11.538461538461538</v>
      </c>
      <c r="R276" s="26">
        <v>22.6</v>
      </c>
      <c r="S276" s="26">
        <v>29.56989247311828</v>
      </c>
      <c r="T276" s="26">
        <v>16.129032258064516</v>
      </c>
      <c r="U276" s="26">
        <v>13.605442176870749</v>
      </c>
      <c r="V276" s="33">
        <v>-26.2443438914027</v>
      </c>
      <c r="W276" s="43">
        <v>75000</v>
      </c>
      <c r="X276" s="26">
        <v>43.548387096774192</v>
      </c>
    </row>
    <row r="277" spans="1:24" x14ac:dyDescent="0.25">
      <c r="A277" s="38" t="s">
        <v>807</v>
      </c>
      <c r="B277" s="38" t="s">
        <v>1332</v>
      </c>
      <c r="C277" s="38" t="s">
        <v>443</v>
      </c>
      <c r="D277" s="13">
        <v>7</v>
      </c>
      <c r="E277" s="38" t="s">
        <v>444</v>
      </c>
      <c r="F277" s="38" t="s">
        <v>340</v>
      </c>
      <c r="G277" s="38" t="s">
        <v>808</v>
      </c>
      <c r="H277" s="38" t="s">
        <v>809</v>
      </c>
      <c r="I277" s="38" t="s">
        <v>809</v>
      </c>
      <c r="J277" s="38">
        <v>5454100</v>
      </c>
      <c r="K277" s="38" t="s">
        <v>234</v>
      </c>
      <c r="L277" s="72">
        <v>0.4562643696946061</v>
      </c>
      <c r="M277" s="81">
        <v>792</v>
      </c>
      <c r="N277" s="90">
        <v>1735.835740428545</v>
      </c>
      <c r="O277" s="105">
        <v>289</v>
      </c>
      <c r="P277" s="63">
        <v>2.74</v>
      </c>
      <c r="Q277" s="26">
        <v>18.685121107266436</v>
      </c>
      <c r="R277" s="26">
        <v>24.3</v>
      </c>
      <c r="S277" s="26">
        <v>43.560606060606062</v>
      </c>
      <c r="T277" s="26">
        <v>7.0707070707070701</v>
      </c>
      <c r="U277" s="26">
        <v>15.728155339805824</v>
      </c>
      <c r="V277" s="33">
        <v>-22.651933701657502</v>
      </c>
      <c r="W277" s="43">
        <v>77900</v>
      </c>
      <c r="X277" s="26">
        <v>24.571428571428573</v>
      </c>
    </row>
    <row r="278" spans="1:24" x14ac:dyDescent="0.25">
      <c r="A278" s="38" t="s">
        <v>823</v>
      </c>
      <c r="B278" s="38" t="s">
        <v>1332</v>
      </c>
      <c r="C278" s="38" t="s">
        <v>443</v>
      </c>
      <c r="D278" s="13">
        <v>7</v>
      </c>
      <c r="E278" s="38" t="s">
        <v>444</v>
      </c>
      <c r="F278" s="38" t="s">
        <v>340</v>
      </c>
      <c r="G278" s="38" t="s">
        <v>824</v>
      </c>
      <c r="H278" s="38" t="s">
        <v>825</v>
      </c>
      <c r="I278" s="38" t="s">
        <v>825</v>
      </c>
      <c r="J278" s="38">
        <v>5455540</v>
      </c>
      <c r="K278" s="38" t="s">
        <v>239</v>
      </c>
      <c r="L278" s="72">
        <v>0.62667755511562784</v>
      </c>
      <c r="M278" s="81">
        <v>325</v>
      </c>
      <c r="N278" s="90">
        <v>518.60801036672592</v>
      </c>
      <c r="O278" s="105">
        <v>100</v>
      </c>
      <c r="P278" s="63">
        <v>3.25</v>
      </c>
      <c r="Q278" s="26">
        <v>6</v>
      </c>
      <c r="R278" s="26">
        <v>32.9</v>
      </c>
      <c r="S278" s="26">
        <v>49.846153846153847</v>
      </c>
      <c r="T278" s="26">
        <v>13.782051282051283</v>
      </c>
      <c r="U278" s="26">
        <v>15.24390243902439</v>
      </c>
      <c r="V278" s="33">
        <v>-7.0512820512820502</v>
      </c>
      <c r="W278" s="43">
        <v>156900</v>
      </c>
      <c r="X278" s="26">
        <v>9.5238095238095237</v>
      </c>
    </row>
    <row r="279" spans="1:24" x14ac:dyDescent="0.25">
      <c r="A279" s="38" t="s">
        <v>1123</v>
      </c>
      <c r="B279" s="38" t="s">
        <v>1332</v>
      </c>
      <c r="C279" s="38" t="s">
        <v>443</v>
      </c>
      <c r="D279" s="13">
        <v>7</v>
      </c>
      <c r="E279" s="38" t="s">
        <v>444</v>
      </c>
      <c r="F279" s="38" t="s">
        <v>340</v>
      </c>
      <c r="G279" s="38" t="s">
        <v>1124</v>
      </c>
      <c r="H279" s="38" t="s">
        <v>1125</v>
      </c>
      <c r="I279" s="38" t="s">
        <v>1125</v>
      </c>
      <c r="J279" s="38">
        <v>5488324</v>
      </c>
      <c r="K279" s="38" t="s">
        <v>333</v>
      </c>
      <c r="L279" s="72">
        <v>0.41393556939764997</v>
      </c>
      <c r="M279" s="81">
        <v>192</v>
      </c>
      <c r="N279" s="90">
        <v>463.84030316455824</v>
      </c>
      <c r="O279" s="105">
        <v>77</v>
      </c>
      <c r="P279" s="63">
        <v>2.4900000000000002</v>
      </c>
      <c r="Q279" s="26">
        <v>19.480519480519483</v>
      </c>
      <c r="R279" s="26">
        <v>24</v>
      </c>
      <c r="S279" s="26">
        <v>43.75</v>
      </c>
      <c r="T279" s="26">
        <v>15.104166666666666</v>
      </c>
      <c r="U279" s="26">
        <v>25.517241379310345</v>
      </c>
      <c r="V279" s="33">
        <v>-24.4</v>
      </c>
      <c r="W279" s="43">
        <v>80000</v>
      </c>
      <c r="X279" s="26">
        <v>23.456790123456788</v>
      </c>
    </row>
    <row r="280" spans="1:24" x14ac:dyDescent="0.25">
      <c r="A280" s="39" t="s">
        <v>83</v>
      </c>
      <c r="B280" s="39" t="s">
        <v>1333</v>
      </c>
      <c r="C280" s="39"/>
      <c r="D280" s="14">
        <v>7</v>
      </c>
      <c r="E280" s="39"/>
      <c r="F280" s="39"/>
      <c r="G280" s="39"/>
      <c r="H280" s="39"/>
      <c r="I280" s="39"/>
      <c r="J280" s="39">
        <v>54083</v>
      </c>
      <c r="K280" s="39" t="s">
        <v>82</v>
      </c>
      <c r="L280" s="73">
        <v>1039.3044534892645</v>
      </c>
      <c r="M280" s="82">
        <v>28150</v>
      </c>
      <c r="N280" s="91">
        <v>27.08542227976778</v>
      </c>
      <c r="O280" s="101">
        <v>10065</v>
      </c>
      <c r="P280" s="64">
        <v>2.59</v>
      </c>
      <c r="Q280" s="23">
        <v>18.370591157476404</v>
      </c>
      <c r="R280" s="23">
        <v>26.4</v>
      </c>
      <c r="S280" s="23">
        <v>37.673179396092358</v>
      </c>
      <c r="T280" s="23">
        <v>15.519715969179634</v>
      </c>
      <c r="U280" s="23">
        <v>11.506702933747814</v>
      </c>
      <c r="V280" s="41">
        <v>-5.0093521509947303</v>
      </c>
      <c r="W280" s="44">
        <v>116100</v>
      </c>
      <c r="X280" s="23">
        <v>18.361153262518968</v>
      </c>
    </row>
    <row r="281" spans="1:24" x14ac:dyDescent="0.25">
      <c r="A281" s="37" t="s">
        <v>1267</v>
      </c>
      <c r="B281" s="37" t="s">
        <v>1331</v>
      </c>
      <c r="C281" s="37" t="s">
        <v>375</v>
      </c>
      <c r="D281" s="12">
        <v>5</v>
      </c>
      <c r="E281" s="37" t="s">
        <v>376</v>
      </c>
      <c r="F281" s="37" t="s">
        <v>340</v>
      </c>
      <c r="G281" s="37" t="s">
        <v>1268</v>
      </c>
      <c r="H281" s="37" t="s">
        <v>1269</v>
      </c>
      <c r="I281" s="37" t="s">
        <v>1269</v>
      </c>
      <c r="J281" s="37" t="s">
        <v>1302</v>
      </c>
      <c r="K281" s="37" t="s">
        <v>1302</v>
      </c>
      <c r="L281" s="71">
        <v>446.99637233015062</v>
      </c>
      <c r="M281" s="80">
        <v>4774</v>
      </c>
      <c r="N281" s="89">
        <v>10.680176161416211</v>
      </c>
      <c r="O281" s="104">
        <v>1770</v>
      </c>
      <c r="P281" s="62">
        <v>2.6971751412429379</v>
      </c>
      <c r="Q281" s="32">
        <v>11.468926553672317</v>
      </c>
      <c r="R281" s="32">
        <v>30.559646539027984</v>
      </c>
      <c r="S281" s="32">
        <v>37.431922915793884</v>
      </c>
      <c r="T281" s="32">
        <v>25.97402597402597</v>
      </c>
      <c r="U281" s="32">
        <v>16.194665933461643</v>
      </c>
      <c r="V281" s="32">
        <v>-20.8852005532503</v>
      </c>
      <c r="W281" s="42">
        <v>97100</v>
      </c>
      <c r="X281" s="32">
        <v>20.911127707244212</v>
      </c>
    </row>
    <row r="282" spans="1:24" x14ac:dyDescent="0.25">
      <c r="A282" s="38" t="s">
        <v>374</v>
      </c>
      <c r="B282" s="38" t="s">
        <v>1332</v>
      </c>
      <c r="C282" s="38" t="s">
        <v>375</v>
      </c>
      <c r="D282" s="13">
        <v>5</v>
      </c>
      <c r="E282" s="38" t="s">
        <v>376</v>
      </c>
      <c r="F282" s="38" t="s">
        <v>340</v>
      </c>
      <c r="G282" s="38" t="s">
        <v>377</v>
      </c>
      <c r="H282" s="38" t="s">
        <v>378</v>
      </c>
      <c r="I282" s="38" t="s">
        <v>378</v>
      </c>
      <c r="J282" s="38">
        <v>5403364</v>
      </c>
      <c r="K282" s="38" t="s">
        <v>117</v>
      </c>
      <c r="L282" s="72">
        <v>0.33445465583849843</v>
      </c>
      <c r="M282" s="81">
        <v>62</v>
      </c>
      <c r="N282" s="90">
        <v>185.37639981288999</v>
      </c>
      <c r="O282" s="105">
        <v>25</v>
      </c>
      <c r="P282" s="63">
        <v>2.48</v>
      </c>
      <c r="Q282" s="26">
        <v>36</v>
      </c>
      <c r="R282" s="26">
        <v>57.1</v>
      </c>
      <c r="S282" s="26">
        <v>35.483870967741936</v>
      </c>
      <c r="T282" s="26">
        <v>41.935483870967744</v>
      </c>
      <c r="U282" s="26">
        <v>32.5</v>
      </c>
      <c r="V282" s="33">
        <v>-18.556701030927801</v>
      </c>
      <c r="W282" s="43">
        <v>36300</v>
      </c>
      <c r="X282" s="26">
        <v>13.333333333333334</v>
      </c>
    </row>
    <row r="283" spans="1:24" x14ac:dyDescent="0.25">
      <c r="A283" s="38" t="s">
        <v>488</v>
      </c>
      <c r="B283" s="38" t="s">
        <v>1332</v>
      </c>
      <c r="C283" s="38" t="s">
        <v>375</v>
      </c>
      <c r="D283" s="13">
        <v>5</v>
      </c>
      <c r="E283" s="38" t="s">
        <v>376</v>
      </c>
      <c r="F283" s="38" t="s">
        <v>340</v>
      </c>
      <c r="G283" s="38" t="s">
        <v>489</v>
      </c>
      <c r="H283" s="38" t="s">
        <v>490</v>
      </c>
      <c r="I283" s="38" t="s">
        <v>490</v>
      </c>
      <c r="J283" s="38">
        <v>5412124</v>
      </c>
      <c r="K283" s="38" t="s">
        <v>143</v>
      </c>
      <c r="L283" s="72">
        <v>0.48608357745014447</v>
      </c>
      <c r="M283" s="81">
        <v>242</v>
      </c>
      <c r="N283" s="90">
        <v>497.85677037159502</v>
      </c>
      <c r="O283" s="105">
        <v>97</v>
      </c>
      <c r="P283" s="63">
        <v>2.4900000000000002</v>
      </c>
      <c r="Q283" s="26">
        <v>49.484536082474229</v>
      </c>
      <c r="R283" s="26">
        <v>10.4</v>
      </c>
      <c r="S283" s="26">
        <v>26.859504132231404</v>
      </c>
      <c r="T283" s="26">
        <v>37.190082644628099</v>
      </c>
      <c r="U283" s="26">
        <v>29.6875</v>
      </c>
      <c r="V283" s="33">
        <v>-37.366548042704601</v>
      </c>
      <c r="W283" s="43">
        <v>62300</v>
      </c>
      <c r="X283" s="26">
        <v>7.7519379844961236</v>
      </c>
    </row>
    <row r="284" spans="1:24" x14ac:dyDescent="0.25">
      <c r="A284" s="38" t="s">
        <v>591</v>
      </c>
      <c r="B284" s="38" t="s">
        <v>1332</v>
      </c>
      <c r="C284" s="38" t="s">
        <v>375</v>
      </c>
      <c r="D284" s="13">
        <v>5</v>
      </c>
      <c r="E284" s="38" t="s">
        <v>376</v>
      </c>
      <c r="F284" s="38" t="s">
        <v>340</v>
      </c>
      <c r="G284" s="38" t="s">
        <v>592</v>
      </c>
      <c r="H284" s="38" t="s">
        <v>593</v>
      </c>
      <c r="I284" s="38" t="s">
        <v>593</v>
      </c>
      <c r="J284" s="38">
        <v>5424844</v>
      </c>
      <c r="K284" s="38" t="s">
        <v>170</v>
      </c>
      <c r="L284" s="72">
        <v>1.1243946776478473</v>
      </c>
      <c r="M284" s="81">
        <v>195</v>
      </c>
      <c r="N284" s="90">
        <v>173.42664802356231</v>
      </c>
      <c r="O284" s="105">
        <v>66</v>
      </c>
      <c r="P284" s="63">
        <v>2.95</v>
      </c>
      <c r="Q284" s="26">
        <v>13.636363636363635</v>
      </c>
      <c r="R284" s="26">
        <v>15.4</v>
      </c>
      <c r="S284" s="26">
        <v>37.435897435897438</v>
      </c>
      <c r="T284" s="26">
        <v>29.743589743589745</v>
      </c>
      <c r="U284" s="26">
        <v>12.837837837837837</v>
      </c>
      <c r="V284" s="33">
        <v>-39.118457300275502</v>
      </c>
      <c r="W284" s="43">
        <v>78000</v>
      </c>
      <c r="X284" s="26">
        <v>33.673469387755098</v>
      </c>
    </row>
    <row r="285" spans="1:24" x14ac:dyDescent="0.25">
      <c r="A285" s="38" t="s">
        <v>688</v>
      </c>
      <c r="B285" s="38" t="s">
        <v>1332</v>
      </c>
      <c r="C285" s="38" t="s">
        <v>375</v>
      </c>
      <c r="D285" s="13">
        <v>5</v>
      </c>
      <c r="E285" s="38" t="s">
        <v>376</v>
      </c>
      <c r="F285" s="38" t="s">
        <v>340</v>
      </c>
      <c r="G285" s="38" t="s">
        <v>689</v>
      </c>
      <c r="H285" s="38" t="s">
        <v>690</v>
      </c>
      <c r="I285" s="38" t="s">
        <v>690</v>
      </c>
      <c r="J285" s="38">
        <v>5435428</v>
      </c>
      <c r="K285" s="38" t="s">
        <v>198</v>
      </c>
      <c r="L285" s="72">
        <v>1.5926480694226743</v>
      </c>
      <c r="M285" s="81">
        <v>1711</v>
      </c>
      <c r="N285" s="90">
        <v>1074.3114143353889</v>
      </c>
      <c r="O285" s="105">
        <v>669</v>
      </c>
      <c r="P285" s="63">
        <v>2.5</v>
      </c>
      <c r="Q285" s="26">
        <v>19.282511210762333</v>
      </c>
      <c r="R285" s="26">
        <v>29.6</v>
      </c>
      <c r="S285" s="26">
        <v>50.672121566335484</v>
      </c>
      <c r="T285" s="26">
        <v>25.852782764811487</v>
      </c>
      <c r="U285" s="26">
        <v>13.11619718309859</v>
      </c>
      <c r="V285" s="33">
        <v>-13.0597014925373</v>
      </c>
      <c r="W285" s="43">
        <v>95700</v>
      </c>
      <c r="X285" s="26">
        <v>22.802547770700638</v>
      </c>
    </row>
    <row r="286" spans="1:24" x14ac:dyDescent="0.25">
      <c r="A286" s="38" t="s">
        <v>897</v>
      </c>
      <c r="B286" s="38" t="s">
        <v>1332</v>
      </c>
      <c r="C286" s="38" t="s">
        <v>375</v>
      </c>
      <c r="D286" s="13">
        <v>5</v>
      </c>
      <c r="E286" s="38" t="s">
        <v>376</v>
      </c>
      <c r="F286" s="38" t="s">
        <v>340</v>
      </c>
      <c r="G286" s="38" t="s">
        <v>898</v>
      </c>
      <c r="H286" s="38" t="s">
        <v>899</v>
      </c>
      <c r="I286" s="38" t="s">
        <v>899</v>
      </c>
      <c r="J286" s="38">
        <v>5462764</v>
      </c>
      <c r="K286" s="38" t="s">
        <v>261</v>
      </c>
      <c r="L286" s="72">
        <v>2.7210799118168403</v>
      </c>
      <c r="M286" s="81">
        <v>1353</v>
      </c>
      <c r="N286" s="90">
        <v>497.22905752393513</v>
      </c>
      <c r="O286" s="105">
        <v>422</v>
      </c>
      <c r="P286" s="63">
        <v>3.21</v>
      </c>
      <c r="Q286" s="26">
        <v>21.800947867298579</v>
      </c>
      <c r="R286" s="26">
        <v>19</v>
      </c>
      <c r="S286" s="26">
        <v>38.580931263858091</v>
      </c>
      <c r="T286" s="26">
        <v>28.085735402808577</v>
      </c>
      <c r="U286" s="26">
        <v>21.868131868131869</v>
      </c>
      <c r="V286" s="33">
        <v>-9.9914602903501297</v>
      </c>
      <c r="W286" s="43">
        <v>55400</v>
      </c>
      <c r="X286" s="26">
        <v>22.970297029702973</v>
      </c>
    </row>
    <row r="287" spans="1:24" x14ac:dyDescent="0.25">
      <c r="A287" s="38" t="s">
        <v>934</v>
      </c>
      <c r="B287" s="38" t="s">
        <v>1332</v>
      </c>
      <c r="C287" s="38" t="s">
        <v>375</v>
      </c>
      <c r="D287" s="13">
        <v>5</v>
      </c>
      <c r="E287" s="38" t="s">
        <v>376</v>
      </c>
      <c r="F287" s="38" t="s">
        <v>340</v>
      </c>
      <c r="G287" s="38" t="s">
        <v>935</v>
      </c>
      <c r="H287" s="38" t="s">
        <v>936</v>
      </c>
      <c r="I287" s="38" t="s">
        <v>936</v>
      </c>
      <c r="J287" s="38">
        <v>5465956</v>
      </c>
      <c r="K287" s="38" t="s">
        <v>273</v>
      </c>
      <c r="L287" s="72">
        <v>0.24277334757315333</v>
      </c>
      <c r="M287" s="81">
        <v>339</v>
      </c>
      <c r="N287" s="90">
        <v>1396.3641535974261</v>
      </c>
      <c r="O287" s="105">
        <v>72</v>
      </c>
      <c r="P287" s="63">
        <v>4.71</v>
      </c>
      <c r="Q287" s="26">
        <v>11.111111111111111</v>
      </c>
      <c r="R287" s="26">
        <v>12.5</v>
      </c>
      <c r="S287" s="26">
        <v>31.268436578171094</v>
      </c>
      <c r="T287" s="26">
        <v>61.06194690265486</v>
      </c>
      <c r="U287" s="26">
        <v>53.928571428571423</v>
      </c>
      <c r="V287" s="33">
        <v>-12.3376623376623</v>
      </c>
      <c r="W287" s="43">
        <v>101300</v>
      </c>
      <c r="X287" s="26">
        <v>30.588235294117649</v>
      </c>
    </row>
    <row r="288" spans="1:24" x14ac:dyDescent="0.25">
      <c r="A288" s="39" t="s">
        <v>85</v>
      </c>
      <c r="B288" s="39" t="s">
        <v>1333</v>
      </c>
      <c r="C288" s="39"/>
      <c r="D288" s="14">
        <v>5</v>
      </c>
      <c r="E288" s="39"/>
      <c r="F288" s="39"/>
      <c r="G288" s="39"/>
      <c r="H288" s="39"/>
      <c r="I288" s="39"/>
      <c r="J288" s="39">
        <v>54085</v>
      </c>
      <c r="K288" s="39" t="s">
        <v>84</v>
      </c>
      <c r="L288" s="73">
        <v>453.49780656989981</v>
      </c>
      <c r="M288" s="82">
        <v>8676</v>
      </c>
      <c r="N288" s="91">
        <v>19.131294295825278</v>
      </c>
      <c r="O288" s="101">
        <v>3121</v>
      </c>
      <c r="P288" s="64">
        <v>2.77</v>
      </c>
      <c r="Q288" s="23">
        <v>15.956424223005447</v>
      </c>
      <c r="R288" s="23">
        <v>27.7</v>
      </c>
      <c r="S288" s="23">
        <v>39.6726602120793</v>
      </c>
      <c r="T288" s="23">
        <v>28.172765169059748</v>
      </c>
      <c r="U288" s="23">
        <v>18.55588838089232</v>
      </c>
      <c r="V288" s="41">
        <v>-19.188439085079899</v>
      </c>
      <c r="W288" s="44">
        <v>97100</v>
      </c>
      <c r="X288" s="23">
        <v>21.531322505800464</v>
      </c>
    </row>
    <row r="289" spans="1:24" x14ac:dyDescent="0.25">
      <c r="A289" s="37" t="s">
        <v>1237</v>
      </c>
      <c r="B289" s="37" t="s">
        <v>1331</v>
      </c>
      <c r="C289" s="37" t="s">
        <v>955</v>
      </c>
      <c r="D289" s="12">
        <v>5</v>
      </c>
      <c r="E289" s="37" t="s">
        <v>956</v>
      </c>
      <c r="F289" s="37" t="s">
        <v>340</v>
      </c>
      <c r="G289" s="37" t="s">
        <v>1238</v>
      </c>
      <c r="H289" s="37" t="s">
        <v>1239</v>
      </c>
      <c r="I289" s="37" t="s">
        <v>1239</v>
      </c>
      <c r="J289" s="37" t="s">
        <v>1302</v>
      </c>
      <c r="K289" s="37" t="s">
        <v>1302</v>
      </c>
      <c r="L289" s="71">
        <v>481.95086624709512</v>
      </c>
      <c r="M289" s="80">
        <v>11823</v>
      </c>
      <c r="N289" s="89">
        <v>24.531546321442598</v>
      </c>
      <c r="O289" s="104">
        <v>4389</v>
      </c>
      <c r="P289" s="62">
        <v>2.6869446343130554</v>
      </c>
      <c r="Q289" s="32">
        <v>17.17931191615402</v>
      </c>
      <c r="R289" s="32">
        <v>34.80968858131488</v>
      </c>
      <c r="S289" s="32">
        <v>38.002199103442443</v>
      </c>
      <c r="T289" s="32">
        <v>25.822312648355371</v>
      </c>
      <c r="U289" s="32">
        <v>19.174898314933177</v>
      </c>
      <c r="V289" s="32">
        <v>-4.8864917082595403</v>
      </c>
      <c r="W289" s="42">
        <v>107200</v>
      </c>
      <c r="X289" s="32">
        <v>29.058250797381231</v>
      </c>
    </row>
    <row r="290" spans="1:24" x14ac:dyDescent="0.25">
      <c r="A290" s="38" t="s">
        <v>954</v>
      </c>
      <c r="B290" s="38" t="s">
        <v>1332</v>
      </c>
      <c r="C290" s="38" t="s">
        <v>955</v>
      </c>
      <c r="D290" s="13">
        <v>5</v>
      </c>
      <c r="E290" s="38" t="s">
        <v>956</v>
      </c>
      <c r="F290" s="38" t="s">
        <v>340</v>
      </c>
      <c r="G290" s="38" t="s">
        <v>957</v>
      </c>
      <c r="H290" s="38" t="s">
        <v>958</v>
      </c>
      <c r="I290" s="38" t="s">
        <v>958</v>
      </c>
      <c r="J290" s="38">
        <v>5467660</v>
      </c>
      <c r="K290" s="38" t="s">
        <v>279</v>
      </c>
      <c r="L290" s="72">
        <v>0.19442033870192835</v>
      </c>
      <c r="M290" s="81">
        <v>120</v>
      </c>
      <c r="N290" s="90">
        <v>617.21937530401897</v>
      </c>
      <c r="O290" s="105">
        <v>47</v>
      </c>
      <c r="P290" s="63">
        <v>2.5499999999999998</v>
      </c>
      <c r="Q290" s="26">
        <v>29.787234042553191</v>
      </c>
      <c r="R290" s="26">
        <v>46.2</v>
      </c>
      <c r="S290" s="26">
        <v>53.333333333333336</v>
      </c>
      <c r="T290" s="26">
        <v>29.166666666666668</v>
      </c>
      <c r="U290" s="26">
        <v>17.857142857142858</v>
      </c>
      <c r="V290" s="33">
        <v>-17.582417582417602</v>
      </c>
      <c r="W290" s="43">
        <v>55800</v>
      </c>
      <c r="X290" s="26">
        <v>8.8235294117647065</v>
      </c>
    </row>
    <row r="291" spans="1:24" x14ac:dyDescent="0.25">
      <c r="A291" s="38" t="s">
        <v>1018</v>
      </c>
      <c r="B291" s="38" t="s">
        <v>1332</v>
      </c>
      <c r="C291" s="38" t="s">
        <v>955</v>
      </c>
      <c r="D291" s="13">
        <v>5</v>
      </c>
      <c r="E291" s="38" t="s">
        <v>956</v>
      </c>
      <c r="F291" s="38" t="s">
        <v>340</v>
      </c>
      <c r="G291" s="38" t="s">
        <v>1019</v>
      </c>
      <c r="H291" s="38" t="s">
        <v>1020</v>
      </c>
      <c r="I291" s="38" t="s">
        <v>1020</v>
      </c>
      <c r="J291" s="38">
        <v>5475820</v>
      </c>
      <c r="K291" s="38" t="s">
        <v>299</v>
      </c>
      <c r="L291" s="72">
        <v>1.2739165783922648</v>
      </c>
      <c r="M291" s="81">
        <v>2186</v>
      </c>
      <c r="N291" s="90">
        <v>1715.9679346969658</v>
      </c>
      <c r="O291" s="105">
        <v>940</v>
      </c>
      <c r="P291" s="63">
        <v>2.2599999999999998</v>
      </c>
      <c r="Q291" s="26">
        <v>37.978723404255319</v>
      </c>
      <c r="R291" s="26">
        <v>34.5</v>
      </c>
      <c r="S291" s="26">
        <v>41.491308325709056</v>
      </c>
      <c r="T291" s="26">
        <v>30.314406381980291</v>
      </c>
      <c r="U291" s="26">
        <v>22.926192031352059</v>
      </c>
      <c r="V291" s="33">
        <v>-11.154177433247201</v>
      </c>
      <c r="W291" s="43">
        <v>97300</v>
      </c>
      <c r="X291" s="26">
        <v>2.9360967184801381</v>
      </c>
    </row>
    <row r="292" spans="1:24" x14ac:dyDescent="0.25">
      <c r="A292" s="39" t="s">
        <v>87</v>
      </c>
      <c r="B292" s="39" t="s">
        <v>1333</v>
      </c>
      <c r="C292" s="39"/>
      <c r="D292" s="14">
        <v>5</v>
      </c>
      <c r="E292" s="39"/>
      <c r="F292" s="39"/>
      <c r="G292" s="39"/>
      <c r="H292" s="39"/>
      <c r="I292" s="39"/>
      <c r="J292" s="39">
        <v>54087</v>
      </c>
      <c r="K292" s="39" t="s">
        <v>86</v>
      </c>
      <c r="L292" s="73">
        <v>483.41920316418935</v>
      </c>
      <c r="M292" s="82">
        <v>14129</v>
      </c>
      <c r="N292" s="91">
        <v>29.227221234736927</v>
      </c>
      <c r="O292" s="101">
        <v>5376</v>
      </c>
      <c r="P292" s="64">
        <v>2.61</v>
      </c>
      <c r="Q292" s="23">
        <v>20.926339285714285</v>
      </c>
      <c r="R292" s="23">
        <v>34.9</v>
      </c>
      <c r="S292" s="23">
        <v>38.672234411494088</v>
      </c>
      <c r="T292" s="23">
        <v>26.532355663130918</v>
      </c>
      <c r="U292" s="23">
        <v>19.726027397260275</v>
      </c>
      <c r="V292" s="41">
        <v>-6.0163473134128402</v>
      </c>
      <c r="W292" s="44">
        <v>107200</v>
      </c>
      <c r="X292" s="23">
        <v>24.655436447166924</v>
      </c>
    </row>
    <row r="293" spans="1:24" x14ac:dyDescent="0.25">
      <c r="A293" s="37" t="s">
        <v>1240</v>
      </c>
      <c r="B293" s="37" t="s">
        <v>1331</v>
      </c>
      <c r="C293" s="37" t="s">
        <v>702</v>
      </c>
      <c r="D293" s="12">
        <v>1</v>
      </c>
      <c r="E293" s="37" t="s">
        <v>703</v>
      </c>
      <c r="F293" s="37" t="s">
        <v>340</v>
      </c>
      <c r="G293" s="37" t="s">
        <v>1241</v>
      </c>
      <c r="H293" s="37" t="s">
        <v>1242</v>
      </c>
      <c r="I293" s="37" t="s">
        <v>1242</v>
      </c>
      <c r="J293" s="37" t="s">
        <v>1302</v>
      </c>
      <c r="K293" s="37" t="s">
        <v>1302</v>
      </c>
      <c r="L293" s="71">
        <v>364.40436315254226</v>
      </c>
      <c r="M293" s="80">
        <v>9774</v>
      </c>
      <c r="N293" s="89">
        <v>26.821852283663613</v>
      </c>
      <c r="O293" s="104">
        <v>3994</v>
      </c>
      <c r="P293" s="62">
        <v>2.2653980971457184</v>
      </c>
      <c r="Q293" s="32">
        <v>16.274411617426139</v>
      </c>
      <c r="R293" s="32">
        <v>30.800160836349015</v>
      </c>
      <c r="S293" s="32">
        <v>38.009003478616741</v>
      </c>
      <c r="T293" s="32">
        <v>31.808158765159867</v>
      </c>
      <c r="U293" s="32">
        <v>15.160796324655438</v>
      </c>
      <c r="V293" s="32">
        <v>-13.661007910407999</v>
      </c>
      <c r="W293" s="42">
        <v>104500</v>
      </c>
      <c r="X293" s="32">
        <v>17.544189544941709</v>
      </c>
    </row>
    <row r="294" spans="1:24" x14ac:dyDescent="0.25">
      <c r="A294" s="38" t="s">
        <v>701</v>
      </c>
      <c r="B294" s="38" t="s">
        <v>1332</v>
      </c>
      <c r="C294" s="38" t="s">
        <v>702</v>
      </c>
      <c r="D294" s="13">
        <v>1</v>
      </c>
      <c r="E294" s="38" t="s">
        <v>703</v>
      </c>
      <c r="F294" s="38" t="s">
        <v>340</v>
      </c>
      <c r="G294" s="38" t="s">
        <v>704</v>
      </c>
      <c r="H294" s="38" t="s">
        <v>705</v>
      </c>
      <c r="I294" s="38" t="s">
        <v>705</v>
      </c>
      <c r="J294" s="38">
        <v>5437636</v>
      </c>
      <c r="K294" s="38" t="s">
        <v>201</v>
      </c>
      <c r="L294" s="72">
        <v>2.9894989794110214</v>
      </c>
      <c r="M294" s="81">
        <v>2351</v>
      </c>
      <c r="N294" s="90">
        <v>786.41940211104679</v>
      </c>
      <c r="O294" s="105">
        <v>988</v>
      </c>
      <c r="P294" s="63">
        <v>2.35</v>
      </c>
      <c r="Q294" s="26">
        <v>37.955465587044536</v>
      </c>
      <c r="R294" s="26">
        <v>25</v>
      </c>
      <c r="S294" s="26">
        <v>41.854529987239474</v>
      </c>
      <c r="T294" s="26">
        <v>24.277705907718843</v>
      </c>
      <c r="U294" s="26">
        <v>17.876754118364858</v>
      </c>
      <c r="V294" s="33">
        <v>-16.1061285500747</v>
      </c>
      <c r="W294" s="43">
        <v>79000</v>
      </c>
      <c r="X294" s="26">
        <v>3.8518518518518521</v>
      </c>
    </row>
    <row r="295" spans="1:24" x14ac:dyDescent="0.25">
      <c r="A295" s="39" t="s">
        <v>89</v>
      </c>
      <c r="B295" s="39" t="s">
        <v>1333</v>
      </c>
      <c r="C295" s="39"/>
      <c r="D295" s="14">
        <v>1</v>
      </c>
      <c r="E295" s="39"/>
      <c r="F295" s="39"/>
      <c r="G295" s="39"/>
      <c r="H295" s="39"/>
      <c r="I295" s="39"/>
      <c r="J295" s="39">
        <v>54089</v>
      </c>
      <c r="K295" s="39" t="s">
        <v>88</v>
      </c>
      <c r="L295" s="73">
        <v>367.39386213195326</v>
      </c>
      <c r="M295" s="82">
        <v>12125</v>
      </c>
      <c r="N295" s="91">
        <v>33.002728814356679</v>
      </c>
      <c r="O295" s="101">
        <v>4982</v>
      </c>
      <c r="P295" s="64">
        <v>2.2799999999999998</v>
      </c>
      <c r="Q295" s="23">
        <v>20.574066639903656</v>
      </c>
      <c r="R295" s="23">
        <v>29.8</v>
      </c>
      <c r="S295" s="23">
        <v>38.754639175257729</v>
      </c>
      <c r="T295" s="23">
        <v>30.274826587057685</v>
      </c>
      <c r="U295" s="23">
        <v>15.630606860158311</v>
      </c>
      <c r="V295" s="41">
        <v>-14.130825016155701</v>
      </c>
      <c r="W295" s="44">
        <v>104500</v>
      </c>
      <c r="X295" s="23">
        <v>14.772045590881824</v>
      </c>
    </row>
    <row r="296" spans="1:24" x14ac:dyDescent="0.25">
      <c r="A296" s="37" t="s">
        <v>1243</v>
      </c>
      <c r="B296" s="37" t="s">
        <v>1331</v>
      </c>
      <c r="C296" s="37" t="s">
        <v>614</v>
      </c>
      <c r="D296" s="12">
        <v>6</v>
      </c>
      <c r="E296" s="37" t="s">
        <v>615</v>
      </c>
      <c r="F296" s="37" t="s">
        <v>340</v>
      </c>
      <c r="G296" s="37" t="s">
        <v>1244</v>
      </c>
      <c r="H296" s="37" t="s">
        <v>1245</v>
      </c>
      <c r="I296" s="37" t="s">
        <v>1245</v>
      </c>
      <c r="J296" s="37" t="s">
        <v>1302</v>
      </c>
      <c r="K296" s="37" t="s">
        <v>1302</v>
      </c>
      <c r="L296" s="71">
        <v>171.44489353917902</v>
      </c>
      <c r="M296" s="80">
        <v>11639</v>
      </c>
      <c r="N296" s="89">
        <v>67.887702921523442</v>
      </c>
      <c r="O296" s="104">
        <v>4548</v>
      </c>
      <c r="P296" s="62">
        <v>2.5004397537379068</v>
      </c>
      <c r="Q296" s="32">
        <v>12.137203166226913</v>
      </c>
      <c r="R296" s="32">
        <v>22.467402206619859</v>
      </c>
      <c r="S296" s="32">
        <v>37.64069078099493</v>
      </c>
      <c r="T296" s="32">
        <v>20.242701371790361</v>
      </c>
      <c r="U296" s="32">
        <v>10.951340158748419</v>
      </c>
      <c r="V296" s="32">
        <v>2.2331202381994899</v>
      </c>
      <c r="W296" s="42">
        <v>120000</v>
      </c>
      <c r="X296" s="32">
        <v>17.523269931201941</v>
      </c>
    </row>
    <row r="297" spans="1:24" x14ac:dyDescent="0.25">
      <c r="A297" s="38" t="s">
        <v>613</v>
      </c>
      <c r="B297" s="38" t="s">
        <v>1332</v>
      </c>
      <c r="C297" s="38" t="s">
        <v>614</v>
      </c>
      <c r="D297" s="13">
        <v>6</v>
      </c>
      <c r="E297" s="38" t="s">
        <v>615</v>
      </c>
      <c r="F297" s="38" t="s">
        <v>340</v>
      </c>
      <c r="G297" s="38" t="s">
        <v>616</v>
      </c>
      <c r="H297" s="38" t="s">
        <v>617</v>
      </c>
      <c r="I297" s="38" t="s">
        <v>617</v>
      </c>
      <c r="J297" s="38">
        <v>5427940</v>
      </c>
      <c r="K297" s="38" t="s">
        <v>177</v>
      </c>
      <c r="L297" s="72">
        <v>0.30469916522686674</v>
      </c>
      <c r="M297" s="81">
        <v>315</v>
      </c>
      <c r="N297" s="90">
        <v>1033.8065736591818</v>
      </c>
      <c r="O297" s="105">
        <v>99</v>
      </c>
      <c r="P297" s="63">
        <v>3.18</v>
      </c>
      <c r="Q297" s="26">
        <v>14.14141414141414</v>
      </c>
      <c r="R297" s="26">
        <v>16.899999999999999</v>
      </c>
      <c r="S297" s="26">
        <v>48.253968253968253</v>
      </c>
      <c r="T297" s="26">
        <v>14.603174603174605</v>
      </c>
      <c r="U297" s="26">
        <v>4.3010752688172049</v>
      </c>
      <c r="V297" s="33">
        <v>-0.96153846153846201</v>
      </c>
      <c r="W297" s="43">
        <v>93300</v>
      </c>
      <c r="X297" s="26">
        <v>13.934426229508196</v>
      </c>
    </row>
    <row r="298" spans="1:24" x14ac:dyDescent="0.25">
      <c r="A298" s="38" t="s">
        <v>657</v>
      </c>
      <c r="B298" s="38" t="s">
        <v>1332</v>
      </c>
      <c r="C298" s="38" t="s">
        <v>614</v>
      </c>
      <c r="D298" s="13">
        <v>6</v>
      </c>
      <c r="E298" s="38" t="s">
        <v>615</v>
      </c>
      <c r="F298" s="38" t="s">
        <v>340</v>
      </c>
      <c r="G298" s="38" t="s">
        <v>658</v>
      </c>
      <c r="H298" s="38" t="s">
        <v>659</v>
      </c>
      <c r="I298" s="38" t="s">
        <v>659</v>
      </c>
      <c r="J298" s="38">
        <v>5432716</v>
      </c>
      <c r="K298" s="38" t="s">
        <v>189</v>
      </c>
      <c r="L298" s="72">
        <v>3.8010173947316641</v>
      </c>
      <c r="M298" s="81">
        <v>4773</v>
      </c>
      <c r="N298" s="90">
        <v>1255.7164317678566</v>
      </c>
      <c r="O298" s="105">
        <v>1910</v>
      </c>
      <c r="P298" s="63">
        <v>2.4700000000000002</v>
      </c>
      <c r="Q298" s="26">
        <v>26.387434554973822</v>
      </c>
      <c r="R298" s="26">
        <v>13.5</v>
      </c>
      <c r="S298" s="26">
        <v>33.857112926880369</v>
      </c>
      <c r="T298" s="26">
        <v>17.825994469261861</v>
      </c>
      <c r="U298" s="26">
        <v>13.230590287874383</v>
      </c>
      <c r="V298" s="33">
        <v>-8.5592563903950403</v>
      </c>
      <c r="W298" s="43">
        <v>74500</v>
      </c>
      <c r="X298" s="26">
        <v>3.0100334448160537</v>
      </c>
    </row>
    <row r="299" spans="1:24" x14ac:dyDescent="0.25">
      <c r="A299" s="39" t="s">
        <v>91</v>
      </c>
      <c r="B299" s="39" t="s">
        <v>1333</v>
      </c>
      <c r="C299" s="39"/>
      <c r="D299" s="14">
        <v>6</v>
      </c>
      <c r="E299" s="39"/>
      <c r="F299" s="39"/>
      <c r="G299" s="39"/>
      <c r="H299" s="39"/>
      <c r="I299" s="39"/>
      <c r="J299" s="39">
        <v>54091</v>
      </c>
      <c r="K299" s="39" t="s">
        <v>90</v>
      </c>
      <c r="L299" s="73">
        <v>175.55061009913757</v>
      </c>
      <c r="M299" s="82">
        <v>16727</v>
      </c>
      <c r="N299" s="91">
        <v>95.283063901366504</v>
      </c>
      <c r="O299" s="101">
        <v>6557</v>
      </c>
      <c r="P299" s="64">
        <v>2.5</v>
      </c>
      <c r="Q299" s="23">
        <v>16.318438310202836</v>
      </c>
      <c r="R299" s="23">
        <v>19.7</v>
      </c>
      <c r="S299" s="23">
        <v>36.760925449871465</v>
      </c>
      <c r="T299" s="23">
        <v>19.441054430070785</v>
      </c>
      <c r="U299" s="23">
        <v>11.487254424419548</v>
      </c>
      <c r="V299" s="41">
        <v>-1.1245930748742199</v>
      </c>
      <c r="W299" s="44">
        <v>120000</v>
      </c>
      <c r="X299" s="23">
        <v>12.808476394849786</v>
      </c>
    </row>
    <row r="300" spans="1:24" x14ac:dyDescent="0.25">
      <c r="A300" s="37" t="s">
        <v>1291</v>
      </c>
      <c r="B300" s="37" t="s">
        <v>1331</v>
      </c>
      <c r="C300" s="37" t="s">
        <v>557</v>
      </c>
      <c r="D300" s="12">
        <v>7</v>
      </c>
      <c r="E300" s="37" t="s">
        <v>558</v>
      </c>
      <c r="F300" s="37" t="s">
        <v>340</v>
      </c>
      <c r="G300" s="37" t="s">
        <v>1292</v>
      </c>
      <c r="H300" s="37" t="s">
        <v>1293</v>
      </c>
      <c r="I300" s="37" t="s">
        <v>1293</v>
      </c>
      <c r="J300" s="37" t="s">
        <v>1302</v>
      </c>
      <c r="K300" s="37" t="s">
        <v>1302</v>
      </c>
      <c r="L300" s="71">
        <v>413.98098635897281</v>
      </c>
      <c r="M300" s="80">
        <v>3328</v>
      </c>
      <c r="N300" s="89">
        <v>8.0390165482484548</v>
      </c>
      <c r="O300" s="104">
        <v>1436</v>
      </c>
      <c r="P300" s="62">
        <v>2.2604456824512535</v>
      </c>
      <c r="Q300" s="32">
        <v>6.0584958217270195</v>
      </c>
      <c r="R300" s="32">
        <v>20.633187772925766</v>
      </c>
      <c r="S300" s="32">
        <v>35.216346153846153</v>
      </c>
      <c r="T300" s="32">
        <v>22.181146025878004</v>
      </c>
      <c r="U300" s="32">
        <v>9.6629213483146064</v>
      </c>
      <c r="V300" s="32">
        <v>-3.2770097286226298</v>
      </c>
      <c r="W300" s="42">
        <v>137300</v>
      </c>
      <c r="X300" s="32">
        <v>5.8281198551201845</v>
      </c>
    </row>
    <row r="301" spans="1:24" x14ac:dyDescent="0.25">
      <c r="A301" s="38" t="s">
        <v>556</v>
      </c>
      <c r="B301" s="38" t="s">
        <v>1332</v>
      </c>
      <c r="C301" s="38" t="s">
        <v>557</v>
      </c>
      <c r="D301" s="13">
        <v>7</v>
      </c>
      <c r="E301" s="38" t="s">
        <v>558</v>
      </c>
      <c r="F301" s="38" t="s">
        <v>340</v>
      </c>
      <c r="G301" s="38" t="s">
        <v>559</v>
      </c>
      <c r="H301" s="38" t="s">
        <v>560</v>
      </c>
      <c r="I301" s="38" t="s">
        <v>560</v>
      </c>
      <c r="J301" s="38">
        <v>5420428</v>
      </c>
      <c r="K301" s="38" t="s">
        <v>161</v>
      </c>
      <c r="L301" s="72">
        <v>1.9998284142481797</v>
      </c>
      <c r="M301" s="81">
        <v>846</v>
      </c>
      <c r="N301" s="90">
        <v>423.03629350023374</v>
      </c>
      <c r="O301" s="105">
        <v>378</v>
      </c>
      <c r="P301" s="63">
        <v>2.2400000000000002</v>
      </c>
      <c r="Q301" s="26">
        <v>23.809523809523807</v>
      </c>
      <c r="R301" s="26">
        <v>23.6</v>
      </c>
      <c r="S301" s="26">
        <v>31.914893617021278</v>
      </c>
      <c r="T301" s="26">
        <v>18.912529550827422</v>
      </c>
      <c r="U301" s="26">
        <v>15.191740412979351</v>
      </c>
      <c r="V301" s="33">
        <v>-9.0909090909090899</v>
      </c>
      <c r="W301" s="43">
        <v>133300</v>
      </c>
      <c r="X301" s="26">
        <v>8.456659619450317</v>
      </c>
    </row>
    <row r="302" spans="1:24" x14ac:dyDescent="0.25">
      <c r="A302" s="38" t="s">
        <v>671</v>
      </c>
      <c r="B302" s="38" t="s">
        <v>1332</v>
      </c>
      <c r="C302" s="38" t="s">
        <v>557</v>
      </c>
      <c r="D302" s="13">
        <v>7</v>
      </c>
      <c r="E302" s="38" t="s">
        <v>558</v>
      </c>
      <c r="F302" s="38" t="s">
        <v>340</v>
      </c>
      <c r="G302" s="38" t="s">
        <v>672</v>
      </c>
      <c r="H302" s="38" t="s">
        <v>673</v>
      </c>
      <c r="I302" s="38" t="s">
        <v>673</v>
      </c>
      <c r="J302" s="38">
        <v>5434492</v>
      </c>
      <c r="K302" s="38" t="s">
        <v>193</v>
      </c>
      <c r="L302" s="72">
        <v>0.25850411731225875</v>
      </c>
      <c r="M302" s="81">
        <v>202</v>
      </c>
      <c r="N302" s="90">
        <v>781.41888841172738</v>
      </c>
      <c r="O302" s="105">
        <v>90</v>
      </c>
      <c r="P302" s="63">
        <v>2.2400000000000002</v>
      </c>
      <c r="Q302" s="26">
        <v>6.666666666666667</v>
      </c>
      <c r="R302" s="26">
        <v>41.7</v>
      </c>
      <c r="S302" s="26">
        <v>48.019801980198018</v>
      </c>
      <c r="T302" s="26">
        <v>33.168316831683171</v>
      </c>
      <c r="U302" s="26">
        <v>10.191082802547772</v>
      </c>
      <c r="V302" s="33">
        <v>-6.0344827586206904</v>
      </c>
      <c r="W302" s="43">
        <v>83600</v>
      </c>
      <c r="X302" s="26">
        <v>9.6153846153846168</v>
      </c>
    </row>
    <row r="303" spans="1:24" x14ac:dyDescent="0.25">
      <c r="A303" s="38" t="s">
        <v>698</v>
      </c>
      <c r="B303" s="38" t="s">
        <v>1332</v>
      </c>
      <c r="C303" s="38" t="s">
        <v>557</v>
      </c>
      <c r="D303" s="13">
        <v>7</v>
      </c>
      <c r="E303" s="38" t="s">
        <v>558</v>
      </c>
      <c r="F303" s="38" t="s">
        <v>340</v>
      </c>
      <c r="G303" s="38" t="s">
        <v>699</v>
      </c>
      <c r="H303" s="38" t="s">
        <v>700</v>
      </c>
      <c r="I303" s="38" t="s">
        <v>700</v>
      </c>
      <c r="J303" s="38">
        <v>5436460</v>
      </c>
      <c r="K303" s="38" t="s">
        <v>200</v>
      </c>
      <c r="L303" s="72">
        <v>0.42726772304229343</v>
      </c>
      <c r="M303" s="81">
        <v>394</v>
      </c>
      <c r="N303" s="90">
        <v>922.13845968655016</v>
      </c>
      <c r="O303" s="105">
        <v>154</v>
      </c>
      <c r="P303" s="63">
        <v>2.56</v>
      </c>
      <c r="Q303" s="26">
        <v>14.935064935064934</v>
      </c>
      <c r="R303" s="26">
        <v>47.1</v>
      </c>
      <c r="S303" s="26">
        <v>56.345177664974621</v>
      </c>
      <c r="T303" s="26">
        <v>35.786802030456855</v>
      </c>
      <c r="U303" s="26">
        <v>16.494845360824741</v>
      </c>
      <c r="V303" s="33">
        <v>-16.176470588235301</v>
      </c>
      <c r="W303" s="43">
        <v>107500</v>
      </c>
      <c r="X303" s="26">
        <v>1.5384615384615385</v>
      </c>
    </row>
    <row r="304" spans="1:24" x14ac:dyDescent="0.25">
      <c r="A304" s="38" t="s">
        <v>888</v>
      </c>
      <c r="B304" s="38" t="s">
        <v>1332</v>
      </c>
      <c r="C304" s="38" t="s">
        <v>557</v>
      </c>
      <c r="D304" s="13">
        <v>7</v>
      </c>
      <c r="E304" s="38" t="s">
        <v>558</v>
      </c>
      <c r="F304" s="38" t="s">
        <v>340</v>
      </c>
      <c r="G304" s="38" t="s">
        <v>889</v>
      </c>
      <c r="H304" s="38" t="s">
        <v>890</v>
      </c>
      <c r="I304" s="38" t="s">
        <v>890</v>
      </c>
      <c r="J304" s="38">
        <v>5462284</v>
      </c>
      <c r="K304" s="38" t="s">
        <v>258</v>
      </c>
      <c r="L304" s="72">
        <v>0.82648441272863904</v>
      </c>
      <c r="M304" s="81">
        <v>1520</v>
      </c>
      <c r="N304" s="90">
        <v>1839.1151443276692</v>
      </c>
      <c r="O304" s="105">
        <v>535</v>
      </c>
      <c r="P304" s="63">
        <v>2.83</v>
      </c>
      <c r="Q304" s="26">
        <v>18.317757009345794</v>
      </c>
      <c r="R304" s="26">
        <v>24.9</v>
      </c>
      <c r="S304" s="26">
        <v>36.05263157894737</v>
      </c>
      <c r="T304" s="26">
        <v>32.430647291941881</v>
      </c>
      <c r="U304" s="26">
        <v>15.343915343915343</v>
      </c>
      <c r="V304" s="33">
        <v>-10.639730639730599</v>
      </c>
      <c r="W304" s="43">
        <v>83300</v>
      </c>
      <c r="X304" s="26">
        <v>8.3993660855784462</v>
      </c>
    </row>
    <row r="305" spans="1:24" x14ac:dyDescent="0.25">
      <c r="A305" s="38" t="s">
        <v>1039</v>
      </c>
      <c r="B305" s="38" t="s">
        <v>1332</v>
      </c>
      <c r="C305" s="38" t="s">
        <v>557</v>
      </c>
      <c r="D305" s="13">
        <v>7</v>
      </c>
      <c r="E305" s="38" t="s">
        <v>558</v>
      </c>
      <c r="F305" s="38" t="s">
        <v>340</v>
      </c>
      <c r="G305" s="38" t="s">
        <v>1040</v>
      </c>
      <c r="H305" s="38" t="s">
        <v>1041</v>
      </c>
      <c r="I305" s="38" t="s">
        <v>1041</v>
      </c>
      <c r="J305" s="38">
        <v>5480020</v>
      </c>
      <c r="K305" s="38" t="s">
        <v>306</v>
      </c>
      <c r="L305" s="72">
        <v>3.5262748671375328</v>
      </c>
      <c r="M305" s="81">
        <v>532</v>
      </c>
      <c r="N305" s="90">
        <v>150.86742243433028</v>
      </c>
      <c r="O305" s="105">
        <v>197</v>
      </c>
      <c r="P305" s="63">
        <v>2.31</v>
      </c>
      <c r="Q305" s="26">
        <v>2.030456852791878</v>
      </c>
      <c r="R305" s="26">
        <v>20.399999999999999</v>
      </c>
      <c r="S305" s="26">
        <v>53.383458646616546</v>
      </c>
      <c r="T305" s="26">
        <v>16.703296703296701</v>
      </c>
      <c r="U305" s="26">
        <v>13.478260869565217</v>
      </c>
      <c r="V305" s="33">
        <v>4.2662116040955604</v>
      </c>
      <c r="W305" s="43">
        <v>97500</v>
      </c>
      <c r="X305" s="26">
        <v>6.1433447098976108</v>
      </c>
    </row>
    <row r="306" spans="1:24" x14ac:dyDescent="0.25">
      <c r="A306" s="39" t="s">
        <v>93</v>
      </c>
      <c r="B306" s="39" t="s">
        <v>1333</v>
      </c>
      <c r="C306" s="39"/>
      <c r="D306" s="14">
        <v>7</v>
      </c>
      <c r="E306" s="39"/>
      <c r="F306" s="39"/>
      <c r="G306" s="39"/>
      <c r="H306" s="39"/>
      <c r="I306" s="39"/>
      <c r="J306" s="39">
        <v>54093</v>
      </c>
      <c r="K306" s="39" t="s">
        <v>92</v>
      </c>
      <c r="L306" s="73">
        <v>421.01934589344171</v>
      </c>
      <c r="M306" s="82">
        <v>6822</v>
      </c>
      <c r="N306" s="91">
        <v>16.203530945883472</v>
      </c>
      <c r="O306" s="101">
        <v>2790</v>
      </c>
      <c r="P306" s="64">
        <v>2.39</v>
      </c>
      <c r="Q306" s="23">
        <v>11.039426523297491</v>
      </c>
      <c r="R306" s="23">
        <v>24.2</v>
      </c>
      <c r="S306" s="23">
        <v>38.009381413075346</v>
      </c>
      <c r="T306" s="23">
        <v>24.861048520354515</v>
      </c>
      <c r="U306" s="23">
        <v>12.263450834879407</v>
      </c>
      <c r="V306" s="41">
        <v>-5.3073799187788797</v>
      </c>
      <c r="W306" s="44">
        <v>137300</v>
      </c>
      <c r="X306" s="23">
        <v>6.3596027889287976</v>
      </c>
    </row>
    <row r="307" spans="1:24" x14ac:dyDescent="0.25">
      <c r="A307" s="37" t="s">
        <v>1276</v>
      </c>
      <c r="B307" s="37" t="s">
        <v>1331</v>
      </c>
      <c r="C307" s="37" t="s">
        <v>630</v>
      </c>
      <c r="D307" s="12">
        <v>5</v>
      </c>
      <c r="E307" s="37" t="s">
        <v>631</v>
      </c>
      <c r="F307" s="37" t="s">
        <v>340</v>
      </c>
      <c r="G307" s="37" t="s">
        <v>1277</v>
      </c>
      <c r="H307" s="37" t="s">
        <v>1278</v>
      </c>
      <c r="I307" s="37" t="s">
        <v>1278</v>
      </c>
      <c r="J307" s="37" t="s">
        <v>1302</v>
      </c>
      <c r="K307" s="37" t="s">
        <v>1302</v>
      </c>
      <c r="L307" s="71">
        <v>259.18749926599878</v>
      </c>
      <c r="M307" s="80">
        <v>5278</v>
      </c>
      <c r="N307" s="89">
        <v>20.363636421304786</v>
      </c>
      <c r="O307" s="104">
        <v>1688</v>
      </c>
      <c r="P307" s="62">
        <v>3.0888625592417061</v>
      </c>
      <c r="Q307" s="32">
        <v>11.452849999236985</v>
      </c>
      <c r="R307" s="32">
        <v>30.695494707530891</v>
      </c>
      <c r="S307" s="32">
        <v>38.349880672911745</v>
      </c>
      <c r="T307" s="32">
        <v>19.961028016694854</v>
      </c>
      <c r="U307" s="32">
        <v>9.9737216239908353</v>
      </c>
      <c r="V307" s="32">
        <v>-12.758679664785401</v>
      </c>
      <c r="W307" s="42">
        <v>96000</v>
      </c>
      <c r="X307" s="32">
        <v>21.391369047619047</v>
      </c>
    </row>
    <row r="308" spans="1:24" x14ac:dyDescent="0.25">
      <c r="A308" s="38" t="s">
        <v>629</v>
      </c>
      <c r="B308" s="38" t="s">
        <v>1332</v>
      </c>
      <c r="C308" s="38" t="s">
        <v>630</v>
      </c>
      <c r="D308" s="13">
        <v>5</v>
      </c>
      <c r="E308" s="38" t="s">
        <v>631</v>
      </c>
      <c r="F308" s="38" t="s">
        <v>340</v>
      </c>
      <c r="G308" s="38" t="s">
        <v>632</v>
      </c>
      <c r="H308" s="38" t="s">
        <v>633</v>
      </c>
      <c r="I308" s="38" t="s">
        <v>633</v>
      </c>
      <c r="J308" s="38">
        <v>5429404</v>
      </c>
      <c r="K308" s="38" t="s">
        <v>181</v>
      </c>
      <c r="L308" s="72">
        <v>0.10088221067740284</v>
      </c>
      <c r="M308" s="81">
        <v>97</v>
      </c>
      <c r="N308" s="90">
        <v>961.5173909122866</v>
      </c>
      <c r="O308" s="105">
        <v>27</v>
      </c>
      <c r="P308" s="63">
        <v>3.59</v>
      </c>
      <c r="Q308" s="26">
        <v>7.4074074074074066</v>
      </c>
      <c r="R308" s="26">
        <v>38.9</v>
      </c>
      <c r="S308" s="26">
        <v>53.608247422680414</v>
      </c>
      <c r="T308" s="26">
        <v>25.773195876288657</v>
      </c>
      <c r="U308" s="26">
        <v>9.2307692307692317</v>
      </c>
      <c r="V308" s="33">
        <v>-23.484848484848499</v>
      </c>
      <c r="W308" s="43" t="s">
        <v>1334</v>
      </c>
      <c r="X308" s="26">
        <v>15.789473684210526</v>
      </c>
    </row>
    <row r="309" spans="1:24" x14ac:dyDescent="0.25">
      <c r="A309" s="38" t="s">
        <v>804</v>
      </c>
      <c r="B309" s="38" t="s">
        <v>1332</v>
      </c>
      <c r="C309" s="38" t="s">
        <v>630</v>
      </c>
      <c r="D309" s="13">
        <v>5</v>
      </c>
      <c r="E309" s="38" t="s">
        <v>631</v>
      </c>
      <c r="F309" s="38" t="s">
        <v>340</v>
      </c>
      <c r="G309" s="38" t="s">
        <v>805</v>
      </c>
      <c r="H309" s="38" t="s">
        <v>806</v>
      </c>
      <c r="I309" s="38" t="s">
        <v>806</v>
      </c>
      <c r="J309" s="38">
        <v>5453572</v>
      </c>
      <c r="K309" s="38" t="s">
        <v>233</v>
      </c>
      <c r="L309" s="72">
        <v>0.37720735616695195</v>
      </c>
      <c r="M309" s="81">
        <v>686</v>
      </c>
      <c r="N309" s="90">
        <v>1818.6283718612754</v>
      </c>
      <c r="O309" s="105">
        <v>254</v>
      </c>
      <c r="P309" s="63">
        <v>2.66</v>
      </c>
      <c r="Q309" s="26">
        <v>18.897637795275589</v>
      </c>
      <c r="R309" s="26">
        <v>27.4</v>
      </c>
      <c r="S309" s="26">
        <v>41.690962099125365</v>
      </c>
      <c r="T309" s="26">
        <v>19.822485207100591</v>
      </c>
      <c r="U309" s="26">
        <v>6.6820276497695854</v>
      </c>
      <c r="V309" s="33">
        <v>-12.024539877300599</v>
      </c>
      <c r="W309" s="43">
        <v>96500</v>
      </c>
      <c r="X309" s="26">
        <v>13.095238095238097</v>
      </c>
    </row>
    <row r="310" spans="1:24" x14ac:dyDescent="0.25">
      <c r="A310" s="40" t="s">
        <v>881</v>
      </c>
      <c r="B310" s="40" t="s">
        <v>1341</v>
      </c>
      <c r="C310" s="40" t="s">
        <v>630</v>
      </c>
      <c r="D310" s="15">
        <v>5</v>
      </c>
      <c r="E310" s="40" t="s">
        <v>708</v>
      </c>
      <c r="F310" s="40" t="s">
        <v>340</v>
      </c>
      <c r="G310" s="40" t="s">
        <v>883</v>
      </c>
      <c r="H310" s="40" t="s">
        <v>884</v>
      </c>
      <c r="I310" s="40" t="s">
        <v>1320</v>
      </c>
      <c r="J310" s="40">
        <v>5461636</v>
      </c>
      <c r="K310" s="40" t="s">
        <v>256</v>
      </c>
      <c r="L310" s="76">
        <v>0.32670351949336479</v>
      </c>
      <c r="M310" s="85">
        <v>951</v>
      </c>
      <c r="N310" s="94">
        <v>2910.89609770584</v>
      </c>
      <c r="O310" s="34">
        <v>367</v>
      </c>
      <c r="P310" s="67">
        <v>2.5912806539509536</v>
      </c>
      <c r="Q310" s="35">
        <v>15.17386722866175</v>
      </c>
      <c r="R310" s="35">
        <v>23.3</v>
      </c>
      <c r="S310" s="35">
        <v>38.064253761691745</v>
      </c>
      <c r="T310" s="35">
        <v>21.350142334282229</v>
      </c>
      <c r="U310" s="35">
        <v>10.596379126730564</v>
      </c>
      <c r="V310" s="35">
        <v>-3.5363457760314341</v>
      </c>
      <c r="W310" s="45">
        <v>79200</v>
      </c>
      <c r="X310" s="35">
        <v>8.8838268792710693</v>
      </c>
    </row>
    <row r="311" spans="1:24" x14ac:dyDescent="0.25">
      <c r="A311" s="38" t="s">
        <v>1003</v>
      </c>
      <c r="B311" s="38" t="s">
        <v>1332</v>
      </c>
      <c r="C311" s="38" t="s">
        <v>630</v>
      </c>
      <c r="D311" s="13">
        <v>5</v>
      </c>
      <c r="E311" s="38" t="s">
        <v>631</v>
      </c>
      <c r="F311" s="38" t="s">
        <v>340</v>
      </c>
      <c r="G311" s="38" t="s">
        <v>1004</v>
      </c>
      <c r="H311" s="38" t="s">
        <v>1005</v>
      </c>
      <c r="I311" s="38" t="s">
        <v>1005</v>
      </c>
      <c r="J311" s="38">
        <v>5474380</v>
      </c>
      <c r="K311" s="38" t="s">
        <v>294</v>
      </c>
      <c r="L311" s="72">
        <v>0.52491916426529261</v>
      </c>
      <c r="M311" s="81">
        <v>1385</v>
      </c>
      <c r="N311" s="90">
        <v>2638.5014956322398</v>
      </c>
      <c r="O311" s="105">
        <v>558</v>
      </c>
      <c r="P311" s="63">
        <v>2.48</v>
      </c>
      <c r="Q311" s="26">
        <v>29.928315412186379</v>
      </c>
      <c r="R311" s="26">
        <v>32.299999999999997</v>
      </c>
      <c r="S311" s="26">
        <v>36.678700361010833</v>
      </c>
      <c r="T311" s="26">
        <v>29.097472924187727</v>
      </c>
      <c r="U311" s="26">
        <v>10.046948356807512</v>
      </c>
      <c r="V311" s="33">
        <v>1.1461318051575899</v>
      </c>
      <c r="W311" s="43">
        <v>71000</v>
      </c>
      <c r="X311" s="26">
        <v>2.745664739884393</v>
      </c>
    </row>
    <row r="312" spans="1:24" x14ac:dyDescent="0.25">
      <c r="A312" s="39" t="s">
        <v>95</v>
      </c>
      <c r="B312" s="39" t="s">
        <v>1333</v>
      </c>
      <c r="C312" s="39"/>
      <c r="D312" s="14">
        <v>5</v>
      </c>
      <c r="E312" s="39"/>
      <c r="F312" s="39"/>
      <c r="G312" s="39"/>
      <c r="H312" s="39"/>
      <c r="I312" s="39"/>
      <c r="J312" s="39">
        <v>54095</v>
      </c>
      <c r="K312" s="39" t="s">
        <v>94</v>
      </c>
      <c r="L312" s="73">
        <v>260.51721151660178</v>
      </c>
      <c r="M312" s="82">
        <v>8397</v>
      </c>
      <c r="N312" s="91">
        <v>32.23203546175256</v>
      </c>
      <c r="O312" s="101">
        <v>2894</v>
      </c>
      <c r="P312" s="64">
        <v>2.87</v>
      </c>
      <c r="Q312" s="23">
        <v>16.102280580511401</v>
      </c>
      <c r="R312" s="23">
        <v>29.8</v>
      </c>
      <c r="S312" s="23">
        <v>38.489936882219837</v>
      </c>
      <c r="T312" s="23">
        <v>21.694264458843293</v>
      </c>
      <c r="U312" s="23">
        <v>9.821284817259702</v>
      </c>
      <c r="V312" s="41">
        <v>-9.7198088618592493</v>
      </c>
      <c r="W312" s="44">
        <v>96000</v>
      </c>
      <c r="X312" s="23">
        <v>16.286799620132953</v>
      </c>
    </row>
    <row r="313" spans="1:24" x14ac:dyDescent="0.25">
      <c r="A313" s="37" t="s">
        <v>1246</v>
      </c>
      <c r="B313" s="37" t="s">
        <v>1331</v>
      </c>
      <c r="C313" s="37" t="s">
        <v>476</v>
      </c>
      <c r="D313" s="12">
        <v>7</v>
      </c>
      <c r="E313" s="37" t="s">
        <v>477</v>
      </c>
      <c r="F313" s="37" t="s">
        <v>340</v>
      </c>
      <c r="G313" s="37" t="s">
        <v>1247</v>
      </c>
      <c r="H313" s="37" t="s">
        <v>1248</v>
      </c>
      <c r="I313" s="37" t="s">
        <v>1248</v>
      </c>
      <c r="J313" s="37" t="s">
        <v>1302</v>
      </c>
      <c r="K313" s="37" t="s">
        <v>1302</v>
      </c>
      <c r="L313" s="71">
        <v>351.68780574883431</v>
      </c>
      <c r="M313" s="80">
        <v>18622</v>
      </c>
      <c r="N313" s="89">
        <v>52.950371595480668</v>
      </c>
      <c r="O313" s="104">
        <v>7515</v>
      </c>
      <c r="P313" s="62">
        <v>2.4537591483699268</v>
      </c>
      <c r="Q313" s="32">
        <v>21.477045908183634</v>
      </c>
      <c r="R313" s="32">
        <v>23.886799920839106</v>
      </c>
      <c r="S313" s="32">
        <v>40.430673397057241</v>
      </c>
      <c r="T313" s="32">
        <v>15.586813664258948</v>
      </c>
      <c r="U313" s="32">
        <v>13.90219788577078</v>
      </c>
      <c r="V313" s="32">
        <v>8.0580177276389997E-2</v>
      </c>
      <c r="W313" s="42">
        <v>131400</v>
      </c>
      <c r="X313" s="32">
        <v>26.838898916967509</v>
      </c>
    </row>
    <row r="314" spans="1:24" x14ac:dyDescent="0.25">
      <c r="A314" s="38" t="s">
        <v>475</v>
      </c>
      <c r="B314" s="38" t="s">
        <v>1332</v>
      </c>
      <c r="C314" s="38" t="s">
        <v>476</v>
      </c>
      <c r="D314" s="13">
        <v>7</v>
      </c>
      <c r="E314" s="38" t="s">
        <v>477</v>
      </c>
      <c r="F314" s="38" t="s">
        <v>340</v>
      </c>
      <c r="G314" s="38" t="s">
        <v>478</v>
      </c>
      <c r="H314" s="38" t="s">
        <v>479</v>
      </c>
      <c r="I314" s="38" t="s">
        <v>479</v>
      </c>
      <c r="J314" s="38">
        <v>5411188</v>
      </c>
      <c r="K314" s="38" t="s">
        <v>140</v>
      </c>
      <c r="L314" s="72">
        <v>2.8461125232477058</v>
      </c>
      <c r="M314" s="81">
        <v>5343</v>
      </c>
      <c r="N314" s="90">
        <v>1877.2975264881973</v>
      </c>
      <c r="O314" s="105">
        <v>2084</v>
      </c>
      <c r="P314" s="63">
        <v>2.08</v>
      </c>
      <c r="Q314" s="26">
        <v>23.320537428023034</v>
      </c>
      <c r="R314" s="26">
        <v>24.5</v>
      </c>
      <c r="S314" s="26">
        <v>27.119595732734421</v>
      </c>
      <c r="T314" s="26">
        <v>14.597441685477802</v>
      </c>
      <c r="U314" s="26">
        <v>9.8830049261083737</v>
      </c>
      <c r="V314" s="33">
        <v>-8.0333392445469105</v>
      </c>
      <c r="W314" s="43">
        <v>133600</v>
      </c>
      <c r="X314" s="26">
        <v>3.3688699360341148</v>
      </c>
    </row>
    <row r="315" spans="1:24" x14ac:dyDescent="0.25">
      <c r="A315" s="39" t="s">
        <v>97</v>
      </c>
      <c r="B315" s="39" t="s">
        <v>1333</v>
      </c>
      <c r="C315" s="39"/>
      <c r="D315" s="14">
        <v>7</v>
      </c>
      <c r="E315" s="39"/>
      <c r="F315" s="39"/>
      <c r="G315" s="39"/>
      <c r="H315" s="39"/>
      <c r="I315" s="39"/>
      <c r="J315" s="39">
        <v>54097</v>
      </c>
      <c r="K315" s="39" t="s">
        <v>96</v>
      </c>
      <c r="L315" s="73">
        <v>354.53391827208202</v>
      </c>
      <c r="M315" s="82">
        <v>23965</v>
      </c>
      <c r="N315" s="91">
        <v>67.59578918936721</v>
      </c>
      <c r="O315" s="101">
        <v>9599</v>
      </c>
      <c r="P315" s="64">
        <v>2.37</v>
      </c>
      <c r="Q315" s="23">
        <v>21.877278883217002</v>
      </c>
      <c r="R315" s="23">
        <v>24</v>
      </c>
      <c r="S315" s="23">
        <v>37.462966826622157</v>
      </c>
      <c r="T315" s="23">
        <v>15.365164987989379</v>
      </c>
      <c r="U315" s="23">
        <v>13.10605598585107</v>
      </c>
      <c r="V315" s="41">
        <v>-1.8058876886286801</v>
      </c>
      <c r="W315" s="44">
        <v>131400</v>
      </c>
      <c r="X315" s="23">
        <v>21.928807208493176</v>
      </c>
    </row>
    <row r="316" spans="1:24" x14ac:dyDescent="0.25">
      <c r="A316" s="37" t="s">
        <v>1249</v>
      </c>
      <c r="B316" s="37" t="s">
        <v>1331</v>
      </c>
      <c r="C316" s="37" t="s">
        <v>511</v>
      </c>
      <c r="D316" s="12">
        <v>2</v>
      </c>
      <c r="E316" s="37" t="s">
        <v>512</v>
      </c>
      <c r="F316" s="37" t="s">
        <v>340</v>
      </c>
      <c r="G316" s="37" t="s">
        <v>1250</v>
      </c>
      <c r="H316" s="37" t="s">
        <v>1251</v>
      </c>
      <c r="I316" s="37" t="s">
        <v>1251</v>
      </c>
      <c r="J316" s="37" t="s">
        <v>1302</v>
      </c>
      <c r="K316" s="37" t="s">
        <v>1302</v>
      </c>
      <c r="L316" s="71">
        <v>505.27640204589784</v>
      </c>
      <c r="M316" s="80">
        <v>29770</v>
      </c>
      <c r="N316" s="89">
        <v>58.9182472790324</v>
      </c>
      <c r="O316" s="104">
        <v>10341</v>
      </c>
      <c r="P316" s="62">
        <v>2.8887921864423172</v>
      </c>
      <c r="Q316" s="32">
        <v>17.774421182603021</v>
      </c>
      <c r="R316" s="32">
        <v>28.9177441220567</v>
      </c>
      <c r="S316" s="32">
        <v>38.358110696697146</v>
      </c>
      <c r="T316" s="32">
        <v>23.554675186828508</v>
      </c>
      <c r="U316" s="32">
        <v>19.173475177279212</v>
      </c>
      <c r="V316" s="32">
        <v>-9.6740044213344998</v>
      </c>
      <c r="W316" s="42">
        <v>105100</v>
      </c>
      <c r="X316" s="32">
        <v>24.526995846792801</v>
      </c>
    </row>
    <row r="317" spans="1:24" x14ac:dyDescent="0.25">
      <c r="A317" s="38" t="s">
        <v>510</v>
      </c>
      <c r="B317" s="38" t="s">
        <v>1332</v>
      </c>
      <c r="C317" s="38" t="s">
        <v>511</v>
      </c>
      <c r="D317" s="13">
        <v>2</v>
      </c>
      <c r="E317" s="38" t="s">
        <v>512</v>
      </c>
      <c r="F317" s="38" t="s">
        <v>340</v>
      </c>
      <c r="G317" s="38" t="s">
        <v>513</v>
      </c>
      <c r="H317" s="38" t="s">
        <v>514</v>
      </c>
      <c r="I317" s="38" t="s">
        <v>514</v>
      </c>
      <c r="J317" s="38">
        <v>5414308</v>
      </c>
      <c r="K317" s="38" t="s">
        <v>149</v>
      </c>
      <c r="L317" s="72">
        <v>2.1686786454592726</v>
      </c>
      <c r="M317" s="81">
        <v>1306</v>
      </c>
      <c r="N317" s="90">
        <v>602.21001517881473</v>
      </c>
      <c r="O317" s="105">
        <v>487</v>
      </c>
      <c r="P317" s="63">
        <v>2.65</v>
      </c>
      <c r="Q317" s="26">
        <v>17.864476386036962</v>
      </c>
      <c r="R317" s="26">
        <v>24.9</v>
      </c>
      <c r="S317" s="26">
        <v>41.960183767228173</v>
      </c>
      <c r="T317" s="26">
        <v>18.837209302325579</v>
      </c>
      <c r="U317" s="26">
        <v>12.51360174102285</v>
      </c>
      <c r="V317" s="33">
        <v>-2.8965517241379302</v>
      </c>
      <c r="W317" s="43">
        <v>102600</v>
      </c>
      <c r="X317" s="26">
        <v>8.3209509658246645</v>
      </c>
    </row>
    <row r="318" spans="1:24" x14ac:dyDescent="0.25">
      <c r="A318" s="38" t="s">
        <v>621</v>
      </c>
      <c r="B318" s="38" t="s">
        <v>1332</v>
      </c>
      <c r="C318" s="38" t="s">
        <v>511</v>
      </c>
      <c r="D318" s="13">
        <v>2</v>
      </c>
      <c r="E318" s="38" t="s">
        <v>512</v>
      </c>
      <c r="F318" s="38" t="s">
        <v>340</v>
      </c>
      <c r="G318" s="38" t="s">
        <v>622</v>
      </c>
      <c r="H318" s="38" t="s">
        <v>623</v>
      </c>
      <c r="I318" s="38" t="s">
        <v>623</v>
      </c>
      <c r="J318" s="38">
        <v>5428516</v>
      </c>
      <c r="K318" s="38" t="s">
        <v>179</v>
      </c>
      <c r="L318" s="72">
        <v>0.88533460334024539</v>
      </c>
      <c r="M318" s="81">
        <v>590</v>
      </c>
      <c r="N318" s="90">
        <v>666.41470668153192</v>
      </c>
      <c r="O318" s="105">
        <v>252</v>
      </c>
      <c r="P318" s="63">
        <v>2.34</v>
      </c>
      <c r="Q318" s="26">
        <v>39.285714285714285</v>
      </c>
      <c r="R318" s="26">
        <v>43.1</v>
      </c>
      <c r="S318" s="26">
        <v>37.627118644067799</v>
      </c>
      <c r="T318" s="26">
        <v>28.305084745762709</v>
      </c>
      <c r="U318" s="26">
        <v>25.617977528089884</v>
      </c>
      <c r="V318" s="33">
        <v>-4.2553191489361701</v>
      </c>
      <c r="W318" s="43">
        <v>59100</v>
      </c>
      <c r="X318" s="26">
        <v>34.643734643734639</v>
      </c>
    </row>
    <row r="319" spans="1:24" x14ac:dyDescent="0.25">
      <c r="A319" s="40" t="s">
        <v>711</v>
      </c>
      <c r="B319" s="40" t="s">
        <v>1341</v>
      </c>
      <c r="C319" s="40" t="s">
        <v>511</v>
      </c>
      <c r="D319" s="15">
        <v>2</v>
      </c>
      <c r="E319" s="40" t="s">
        <v>512</v>
      </c>
      <c r="F319" s="40" t="s">
        <v>340</v>
      </c>
      <c r="G319" s="40" t="s">
        <v>713</v>
      </c>
      <c r="H319" s="40" t="s">
        <v>714</v>
      </c>
      <c r="I319" s="40" t="s">
        <v>1321</v>
      </c>
      <c r="J319" s="40">
        <v>5439460</v>
      </c>
      <c r="K319" s="40" t="s">
        <v>203</v>
      </c>
      <c r="L319" s="76">
        <v>1.3412977564072175</v>
      </c>
      <c r="M319" s="85">
        <v>3419</v>
      </c>
      <c r="N319" s="94">
        <v>2549.0238715958803</v>
      </c>
      <c r="O319" s="34">
        <v>1439</v>
      </c>
      <c r="P319" s="67">
        <v>2.2216817234190409</v>
      </c>
      <c r="Q319" s="35">
        <v>30.70304195981171</v>
      </c>
      <c r="R319" s="35">
        <v>26.1</v>
      </c>
      <c r="S319" s="35">
        <v>32.84316859535835</v>
      </c>
      <c r="T319" s="35">
        <v>20.186187486468931</v>
      </c>
      <c r="U319" s="35">
        <v>12.242045000665689</v>
      </c>
      <c r="V319" s="35">
        <v>-4.6648044692737427</v>
      </c>
      <c r="W319" s="45">
        <v>98600</v>
      </c>
      <c r="X319" s="35">
        <v>0.7332205301748449</v>
      </c>
    </row>
    <row r="320" spans="1:24" x14ac:dyDescent="0.25">
      <c r="A320" s="38" t="s">
        <v>732</v>
      </c>
      <c r="B320" s="38" t="s">
        <v>1332</v>
      </c>
      <c r="C320" s="38" t="s">
        <v>511</v>
      </c>
      <c r="D320" s="13">
        <v>2</v>
      </c>
      <c r="E320" s="38" t="s">
        <v>512</v>
      </c>
      <c r="F320" s="38" t="s">
        <v>340</v>
      </c>
      <c r="G320" s="38" t="s">
        <v>733</v>
      </c>
      <c r="H320" s="38" t="s">
        <v>734</v>
      </c>
      <c r="I320" s="38" t="s">
        <v>734</v>
      </c>
      <c r="J320" s="38">
        <v>5443180</v>
      </c>
      <c r="K320" s="38" t="s">
        <v>209</v>
      </c>
      <c r="L320" s="72">
        <v>1.6485103589403929</v>
      </c>
      <c r="M320" s="81">
        <v>3052</v>
      </c>
      <c r="N320" s="90">
        <v>1851.3684087261199</v>
      </c>
      <c r="O320" s="105">
        <v>1524</v>
      </c>
      <c r="P320" s="63">
        <v>2</v>
      </c>
      <c r="Q320" s="26">
        <v>20.144356955380577</v>
      </c>
      <c r="R320" s="26">
        <v>25.7</v>
      </c>
      <c r="S320" s="26">
        <v>36.336828309305375</v>
      </c>
      <c r="T320" s="26">
        <v>34.993446920052421</v>
      </c>
      <c r="U320" s="26">
        <v>12.400318979266348</v>
      </c>
      <c r="V320" s="33">
        <v>-5.6902985074626899</v>
      </c>
      <c r="W320" s="43">
        <v>76100</v>
      </c>
      <c r="X320" s="26">
        <v>7.7404667046101316</v>
      </c>
    </row>
    <row r="321" spans="1:24" x14ac:dyDescent="0.25">
      <c r="A321" s="38" t="s">
        <v>1066</v>
      </c>
      <c r="B321" s="38" t="s">
        <v>1332</v>
      </c>
      <c r="C321" s="38" t="s">
        <v>511</v>
      </c>
      <c r="D321" s="13">
        <v>2</v>
      </c>
      <c r="E321" s="38" t="s">
        <v>512</v>
      </c>
      <c r="F321" s="38" t="s">
        <v>340</v>
      </c>
      <c r="G321" s="38" t="s">
        <v>1067</v>
      </c>
      <c r="H321" s="38" t="s">
        <v>1068</v>
      </c>
      <c r="I321" s="38" t="s">
        <v>1068</v>
      </c>
      <c r="J321" s="38">
        <v>5484940</v>
      </c>
      <c r="K321" s="38" t="s">
        <v>315</v>
      </c>
      <c r="L321" s="72">
        <v>0.83257621426234407</v>
      </c>
      <c r="M321" s="81">
        <v>1200</v>
      </c>
      <c r="N321" s="90">
        <v>1441.3094914838402</v>
      </c>
      <c r="O321" s="105">
        <v>436</v>
      </c>
      <c r="P321" s="63">
        <v>2.75</v>
      </c>
      <c r="Q321" s="26">
        <v>37.844036697247709</v>
      </c>
      <c r="R321" s="26">
        <v>15.9</v>
      </c>
      <c r="S321" s="26">
        <v>37.833333333333336</v>
      </c>
      <c r="T321" s="26">
        <v>21.083333333333336</v>
      </c>
      <c r="U321" s="26">
        <v>31.287605294825511</v>
      </c>
      <c r="V321" s="33">
        <v>2.12314225053079</v>
      </c>
      <c r="W321" s="43">
        <v>81100</v>
      </c>
      <c r="X321" s="26">
        <v>18.731988472622479</v>
      </c>
    </row>
    <row r="322" spans="1:24" x14ac:dyDescent="0.25">
      <c r="A322" s="39" t="s">
        <v>99</v>
      </c>
      <c r="B322" s="39" t="s">
        <v>1333</v>
      </c>
      <c r="C322" s="39"/>
      <c r="D322" s="14">
        <v>2</v>
      </c>
      <c r="E322" s="39"/>
      <c r="F322" s="39"/>
      <c r="G322" s="39"/>
      <c r="H322" s="39"/>
      <c r="I322" s="39"/>
      <c r="J322" s="39">
        <v>54099</v>
      </c>
      <c r="K322" s="39" t="s">
        <v>98</v>
      </c>
      <c r="L322" s="73">
        <v>512.15279962430736</v>
      </c>
      <c r="M322" s="82">
        <v>39337</v>
      </c>
      <c r="N322" s="91">
        <v>76.807156045726757</v>
      </c>
      <c r="O322" s="101">
        <v>14479</v>
      </c>
      <c r="P322" s="64">
        <v>2.71</v>
      </c>
      <c r="Q322" s="23">
        <v>20.291456592306098</v>
      </c>
      <c r="R322" s="23">
        <v>28.3</v>
      </c>
      <c r="S322" s="23">
        <v>37.814271550957116</v>
      </c>
      <c r="T322" s="23">
        <v>23.996531850869587</v>
      </c>
      <c r="U322" s="23">
        <v>18.277288639015595</v>
      </c>
      <c r="V322" s="41">
        <v>-8.2366234316518003</v>
      </c>
      <c r="W322" s="44">
        <v>105100</v>
      </c>
      <c r="X322" s="23">
        <v>20.020758221348192</v>
      </c>
    </row>
    <row r="323" spans="1:24" x14ac:dyDescent="0.25">
      <c r="A323" s="37" t="s">
        <v>1252</v>
      </c>
      <c r="B323" s="37" t="s">
        <v>1331</v>
      </c>
      <c r="C323" s="37" t="s">
        <v>338</v>
      </c>
      <c r="D323" s="12">
        <v>4</v>
      </c>
      <c r="E323" s="37" t="s">
        <v>339</v>
      </c>
      <c r="F323" s="37" t="s">
        <v>340</v>
      </c>
      <c r="G323" s="37" t="s">
        <v>1253</v>
      </c>
      <c r="H323" s="37" t="s">
        <v>1254</v>
      </c>
      <c r="I323" s="37" t="s">
        <v>1254</v>
      </c>
      <c r="J323" s="37" t="s">
        <v>1302</v>
      </c>
      <c r="K323" s="37" t="s">
        <v>1302</v>
      </c>
      <c r="L323" s="71">
        <v>554.36863502366123</v>
      </c>
      <c r="M323" s="80">
        <v>6131</v>
      </c>
      <c r="N323" s="89">
        <v>11.059427991878222</v>
      </c>
      <c r="O323" s="104">
        <v>2232</v>
      </c>
      <c r="P323" s="62">
        <v>2.724462365591398</v>
      </c>
      <c r="Q323" s="32">
        <v>20.833333333333336</v>
      </c>
      <c r="R323" s="32">
        <v>38.734896943852164</v>
      </c>
      <c r="S323" s="32">
        <v>41.118903930843253</v>
      </c>
      <c r="T323" s="32">
        <v>25.01233349777997</v>
      </c>
      <c r="U323" s="32">
        <v>20.716612377850161</v>
      </c>
      <c r="V323" s="32">
        <v>-8.2681272822117897</v>
      </c>
      <c r="W323" s="42">
        <v>75900</v>
      </c>
      <c r="X323" s="32">
        <v>27.295423023578362</v>
      </c>
    </row>
    <row r="324" spans="1:24" x14ac:dyDescent="0.25">
      <c r="A324" s="38" t="s">
        <v>337</v>
      </c>
      <c r="B324" s="38" t="s">
        <v>1332</v>
      </c>
      <c r="C324" s="38" t="s">
        <v>338</v>
      </c>
      <c r="D324" s="13">
        <v>4</v>
      </c>
      <c r="E324" s="38" t="s">
        <v>339</v>
      </c>
      <c r="F324" s="38" t="s">
        <v>340</v>
      </c>
      <c r="G324" s="38" t="s">
        <v>341</v>
      </c>
      <c r="H324" s="38" t="s">
        <v>342</v>
      </c>
      <c r="I324" s="38" t="s">
        <v>342</v>
      </c>
      <c r="J324" s="38">
        <v>5400364</v>
      </c>
      <c r="K324" s="38" t="s">
        <v>110</v>
      </c>
      <c r="L324" s="72">
        <v>0.47325912175072449</v>
      </c>
      <c r="M324" s="81">
        <v>1299</v>
      </c>
      <c r="N324" s="90">
        <v>2744.7965402011005</v>
      </c>
      <c r="O324" s="105">
        <v>436</v>
      </c>
      <c r="P324" s="63">
        <v>2.98</v>
      </c>
      <c r="Q324" s="26">
        <v>48.623853211009177</v>
      </c>
      <c r="R324" s="26">
        <v>18.399999999999999</v>
      </c>
      <c r="S324" s="26">
        <v>40.723633564280213</v>
      </c>
      <c r="T324" s="26">
        <v>13.702848344880678</v>
      </c>
      <c r="U324" s="26">
        <v>20.495185694635488</v>
      </c>
      <c r="V324" s="33">
        <v>-5.7989690721649501</v>
      </c>
      <c r="W324" s="43">
        <v>91700</v>
      </c>
      <c r="X324" s="26">
        <v>2.3255813953488373</v>
      </c>
    </row>
    <row r="325" spans="1:24" x14ac:dyDescent="0.25">
      <c r="A325" s="38" t="s">
        <v>491</v>
      </c>
      <c r="B325" s="38" t="s">
        <v>1332</v>
      </c>
      <c r="C325" s="38" t="s">
        <v>338</v>
      </c>
      <c r="D325" s="13">
        <v>4</v>
      </c>
      <c r="E325" s="38" t="s">
        <v>339</v>
      </c>
      <c r="F325" s="38" t="s">
        <v>340</v>
      </c>
      <c r="G325" s="38" t="s">
        <v>492</v>
      </c>
      <c r="H325" s="38" t="s">
        <v>493</v>
      </c>
      <c r="I325" s="38" t="s">
        <v>493</v>
      </c>
      <c r="J325" s="38">
        <v>5412436</v>
      </c>
      <c r="K325" s="38" t="s">
        <v>144</v>
      </c>
      <c r="L325" s="72">
        <v>0.33287196603670227</v>
      </c>
      <c r="M325" s="81">
        <v>176</v>
      </c>
      <c r="N325" s="90">
        <v>528.73181870952249</v>
      </c>
      <c r="O325" s="105">
        <v>56</v>
      </c>
      <c r="P325" s="63">
        <v>3.14</v>
      </c>
      <c r="Q325" s="26">
        <v>14.285714285714285</v>
      </c>
      <c r="R325" s="26">
        <v>8.3000000000000007</v>
      </c>
      <c r="S325" s="26">
        <v>32.954545454545453</v>
      </c>
      <c r="T325" s="26">
        <v>9.6590909090909083</v>
      </c>
      <c r="U325" s="26">
        <v>4.838709677419355</v>
      </c>
      <c r="V325" s="33">
        <v>-25.443786982248501</v>
      </c>
      <c r="W325" s="43">
        <v>73800</v>
      </c>
      <c r="X325" s="26">
        <v>11.111111111111111</v>
      </c>
    </row>
    <row r="326" spans="1:24" x14ac:dyDescent="0.25">
      <c r="A326" s="38" t="s">
        <v>548</v>
      </c>
      <c r="B326" s="38" t="s">
        <v>1332</v>
      </c>
      <c r="C326" s="38" t="s">
        <v>338</v>
      </c>
      <c r="D326" s="13">
        <v>4</v>
      </c>
      <c r="E326" s="38" t="s">
        <v>339</v>
      </c>
      <c r="F326" s="38" t="s">
        <v>340</v>
      </c>
      <c r="G326" s="38" t="s">
        <v>549</v>
      </c>
      <c r="H326" s="38" t="s">
        <v>550</v>
      </c>
      <c r="I326" s="38" t="s">
        <v>550</v>
      </c>
      <c r="J326" s="38">
        <v>5418412</v>
      </c>
      <c r="K326" s="38" t="s">
        <v>159</v>
      </c>
      <c r="L326" s="72">
        <v>0.62908445941218316</v>
      </c>
      <c r="M326" s="81">
        <v>809</v>
      </c>
      <c r="N326" s="90">
        <v>1285.9958434769317</v>
      </c>
      <c r="O326" s="105">
        <v>240</v>
      </c>
      <c r="P326" s="63">
        <v>3.37</v>
      </c>
      <c r="Q326" s="26">
        <v>31.666666666666664</v>
      </c>
      <c r="R326" s="26">
        <v>54.7</v>
      </c>
      <c r="S326" s="26">
        <v>29.913473423980225</v>
      </c>
      <c r="T326" s="26">
        <v>27.317676143386898</v>
      </c>
      <c r="U326" s="26">
        <v>29.199372056514918</v>
      </c>
      <c r="V326" s="33">
        <v>-9.9815157116451001</v>
      </c>
      <c r="W326" s="43">
        <v>53600</v>
      </c>
      <c r="X326" s="26">
        <v>15.737704918032788</v>
      </c>
    </row>
    <row r="327" spans="1:24" x14ac:dyDescent="0.25">
      <c r="A327" s="39" t="s">
        <v>101</v>
      </c>
      <c r="B327" s="39" t="s">
        <v>1333</v>
      </c>
      <c r="C327" s="39"/>
      <c r="D327" s="14">
        <v>4</v>
      </c>
      <c r="E327" s="39"/>
      <c r="F327" s="39"/>
      <c r="G327" s="39"/>
      <c r="H327" s="39"/>
      <c r="I327" s="39"/>
      <c r="J327" s="39">
        <v>54101</v>
      </c>
      <c r="K327" s="39" t="s">
        <v>100</v>
      </c>
      <c r="L327" s="73">
        <v>555.80385057086085</v>
      </c>
      <c r="M327" s="82">
        <v>8415</v>
      </c>
      <c r="N327" s="91">
        <v>15.1402333599471</v>
      </c>
      <c r="O327" s="101">
        <v>2964</v>
      </c>
      <c r="P327" s="64">
        <v>2.82</v>
      </c>
      <c r="Q327" s="23">
        <v>25.67476383265857</v>
      </c>
      <c r="R327" s="23">
        <v>36.6</v>
      </c>
      <c r="S327" s="23">
        <v>39.809863339275104</v>
      </c>
      <c r="T327" s="23">
        <v>23.156007172743575</v>
      </c>
      <c r="U327" s="23">
        <v>21.253897915640898</v>
      </c>
      <c r="V327" s="41">
        <v>-8.4771684509503995</v>
      </c>
      <c r="W327" s="44">
        <v>75900</v>
      </c>
      <c r="X327" s="23">
        <v>23.388172521120499</v>
      </c>
    </row>
    <row r="328" spans="1:24" x14ac:dyDescent="0.25">
      <c r="A328" s="37" t="s">
        <v>1255</v>
      </c>
      <c r="B328" s="37" t="s">
        <v>1331</v>
      </c>
      <c r="C328" s="37" t="s">
        <v>707</v>
      </c>
      <c r="D328" s="12">
        <v>10</v>
      </c>
      <c r="E328" s="37" t="s">
        <v>708</v>
      </c>
      <c r="F328" s="37" t="s">
        <v>340</v>
      </c>
      <c r="G328" s="37" t="s">
        <v>1256</v>
      </c>
      <c r="H328" s="37" t="s">
        <v>1257</v>
      </c>
      <c r="I328" s="37" t="s">
        <v>1257</v>
      </c>
      <c r="J328" s="37" t="s">
        <v>1302</v>
      </c>
      <c r="K328" s="37" t="s">
        <v>1302</v>
      </c>
      <c r="L328" s="71">
        <v>356.59729154752466</v>
      </c>
      <c r="M328" s="80">
        <v>7140</v>
      </c>
      <c r="N328" s="89">
        <v>20.022586175611583</v>
      </c>
      <c r="O328" s="104">
        <v>2771</v>
      </c>
      <c r="P328" s="62">
        <v>2.5597257307831107</v>
      </c>
      <c r="Q328" s="32">
        <v>14.676141898696487</v>
      </c>
      <c r="R328" s="32">
        <v>33.031066504037589</v>
      </c>
      <c r="S328" s="32">
        <v>41.441082606214543</v>
      </c>
      <c r="T328" s="32">
        <v>15.574580126283099</v>
      </c>
      <c r="U328" s="32">
        <v>12.911405664405907</v>
      </c>
      <c r="V328" s="32">
        <v>-19.149430629793201</v>
      </c>
      <c r="W328" s="42">
        <v>100100</v>
      </c>
      <c r="X328" s="32">
        <v>21.353894406691062</v>
      </c>
    </row>
    <row r="329" spans="1:24" x14ac:dyDescent="0.25">
      <c r="A329" s="38" t="s">
        <v>706</v>
      </c>
      <c r="B329" s="38" t="s">
        <v>1332</v>
      </c>
      <c r="C329" s="38" t="s">
        <v>707</v>
      </c>
      <c r="D329" s="13">
        <v>10</v>
      </c>
      <c r="E329" s="38" t="s">
        <v>708</v>
      </c>
      <c r="F329" s="38" t="s">
        <v>340</v>
      </c>
      <c r="G329" s="38" t="s">
        <v>709</v>
      </c>
      <c r="H329" s="38" t="s">
        <v>710</v>
      </c>
      <c r="I329" s="38" t="s">
        <v>710</v>
      </c>
      <c r="J329" s="38">
        <v>5439340</v>
      </c>
      <c r="K329" s="38" t="s">
        <v>202</v>
      </c>
      <c r="L329" s="72">
        <v>0.50178895857535555</v>
      </c>
      <c r="M329" s="81">
        <v>366</v>
      </c>
      <c r="N329" s="90">
        <v>729.39030192916528</v>
      </c>
      <c r="O329" s="105">
        <v>175</v>
      </c>
      <c r="P329" s="63">
        <v>2.09</v>
      </c>
      <c r="Q329" s="26">
        <v>25.142857142857146</v>
      </c>
      <c r="R329" s="26">
        <v>48.8</v>
      </c>
      <c r="S329" s="26">
        <v>39.344262295081968</v>
      </c>
      <c r="T329" s="26">
        <v>24.863387978142075</v>
      </c>
      <c r="U329" s="26">
        <v>10.211267605633804</v>
      </c>
      <c r="V329" s="33">
        <v>-14.715719063545199</v>
      </c>
      <c r="W329" s="43" t="s">
        <v>1334</v>
      </c>
      <c r="X329" s="26">
        <v>1.7543859649122806</v>
      </c>
    </row>
    <row r="330" spans="1:24" x14ac:dyDescent="0.25">
      <c r="A330" s="38" t="s">
        <v>854</v>
      </c>
      <c r="B330" s="38" t="s">
        <v>1332</v>
      </c>
      <c r="C330" s="38" t="s">
        <v>707</v>
      </c>
      <c r="D330" s="13">
        <v>10</v>
      </c>
      <c r="E330" s="38" t="s">
        <v>708</v>
      </c>
      <c r="F330" s="38" t="s">
        <v>340</v>
      </c>
      <c r="G330" s="38" t="s">
        <v>855</v>
      </c>
      <c r="H330" s="38" t="s">
        <v>856</v>
      </c>
      <c r="I330" s="38" t="s">
        <v>856</v>
      </c>
      <c r="J330" s="38">
        <v>5458684</v>
      </c>
      <c r="K330" s="38" t="s">
        <v>248</v>
      </c>
      <c r="L330" s="72">
        <v>2.7094971065029108</v>
      </c>
      <c r="M330" s="81">
        <v>5208</v>
      </c>
      <c r="N330" s="90">
        <v>1922.1279061345272</v>
      </c>
      <c r="O330" s="105">
        <v>1895</v>
      </c>
      <c r="P330" s="63">
        <v>2.69</v>
      </c>
      <c r="Q330" s="26">
        <v>14.248021108179421</v>
      </c>
      <c r="R330" s="26">
        <v>22.5</v>
      </c>
      <c r="S330" s="26">
        <v>38.306451612903224</v>
      </c>
      <c r="T330" s="26">
        <v>19.141463414634146</v>
      </c>
      <c r="U330" s="26">
        <v>8.3399734395750347</v>
      </c>
      <c r="V330" s="33">
        <v>-3.0190085724934801</v>
      </c>
      <c r="W330" s="43">
        <v>105000</v>
      </c>
      <c r="X330" s="26">
        <v>12.960554833116603</v>
      </c>
    </row>
    <row r="331" spans="1:24" x14ac:dyDescent="0.25">
      <c r="A331" s="40" t="s">
        <v>881</v>
      </c>
      <c r="B331" s="40" t="s">
        <v>1341</v>
      </c>
      <c r="C331" s="40" t="s">
        <v>707</v>
      </c>
      <c r="D331" s="15">
        <v>5</v>
      </c>
      <c r="E331" s="40" t="s">
        <v>708</v>
      </c>
      <c r="F331" s="40" t="s">
        <v>340</v>
      </c>
      <c r="G331" s="40" t="s">
        <v>883</v>
      </c>
      <c r="H331" s="40" t="s">
        <v>884</v>
      </c>
      <c r="I331" s="40" t="s">
        <v>1322</v>
      </c>
      <c r="J331" s="40">
        <v>5461636</v>
      </c>
      <c r="K331" s="40" t="s">
        <v>256</v>
      </c>
      <c r="L331" s="76">
        <v>0.51828171749504981</v>
      </c>
      <c r="M331" s="85">
        <v>1508</v>
      </c>
      <c r="N331" s="94">
        <v>2909.6144994047613</v>
      </c>
      <c r="O331" s="34">
        <v>582</v>
      </c>
      <c r="P331" s="67">
        <v>2.5910652920962201</v>
      </c>
      <c r="Q331" s="35">
        <v>15.17386722866175</v>
      </c>
      <c r="R331" s="35">
        <v>23.3</v>
      </c>
      <c r="S331" s="35">
        <v>38.064253761691745</v>
      </c>
      <c r="T331" s="35">
        <v>21.350142334282229</v>
      </c>
      <c r="U331" s="35">
        <v>10.596379126730564</v>
      </c>
      <c r="V331" s="35">
        <v>-3.4674922600619196</v>
      </c>
      <c r="W331" s="45">
        <v>79200</v>
      </c>
      <c r="X331" s="35">
        <v>8.9080459770114953</v>
      </c>
    </row>
    <row r="332" spans="1:24" x14ac:dyDescent="0.25">
      <c r="A332" s="38" t="s">
        <v>913</v>
      </c>
      <c r="B332" s="38" t="s">
        <v>1332</v>
      </c>
      <c r="C332" s="38" t="s">
        <v>707</v>
      </c>
      <c r="D332" s="13">
        <v>10</v>
      </c>
      <c r="E332" s="38" t="s">
        <v>708</v>
      </c>
      <c r="F332" s="38" t="s">
        <v>340</v>
      </c>
      <c r="G332" s="38" t="s">
        <v>914</v>
      </c>
      <c r="H332" s="38" t="s">
        <v>915</v>
      </c>
      <c r="I332" s="38" t="s">
        <v>915</v>
      </c>
      <c r="J332" s="38">
        <v>5463892</v>
      </c>
      <c r="K332" s="38" t="s">
        <v>266</v>
      </c>
      <c r="L332" s="72">
        <v>0.37841686548779269</v>
      </c>
      <c r="M332" s="81">
        <v>273</v>
      </c>
      <c r="N332" s="90">
        <v>721.42661941901918</v>
      </c>
      <c r="O332" s="105">
        <v>127</v>
      </c>
      <c r="P332" s="63">
        <v>2.15</v>
      </c>
      <c r="Q332" s="26">
        <v>12.598425196850393</v>
      </c>
      <c r="R332" s="26">
        <v>26.1</v>
      </c>
      <c r="S332" s="26">
        <v>29.304029304029307</v>
      </c>
      <c r="T332" s="26">
        <v>22.344322344322347</v>
      </c>
      <c r="U332" s="26">
        <v>10.047846889952153</v>
      </c>
      <c r="V332" s="33">
        <v>-34.239130434782602</v>
      </c>
      <c r="W332" s="43">
        <v>113800</v>
      </c>
      <c r="X332" s="26">
        <v>21.782178217821784</v>
      </c>
    </row>
    <row r="333" spans="1:24" x14ac:dyDescent="0.25">
      <c r="A333" s="38" t="s">
        <v>1009</v>
      </c>
      <c r="B333" s="38" t="s">
        <v>1332</v>
      </c>
      <c r="C333" s="38" t="s">
        <v>707</v>
      </c>
      <c r="D333" s="13">
        <v>10</v>
      </c>
      <c r="E333" s="38" t="s">
        <v>708</v>
      </c>
      <c r="F333" s="38" t="s">
        <v>340</v>
      </c>
      <c r="G333" s="38" t="s">
        <v>1010</v>
      </c>
      <c r="H333" s="38" t="s">
        <v>1011</v>
      </c>
      <c r="I333" s="38" t="s">
        <v>1011</v>
      </c>
      <c r="J333" s="38">
        <v>5474788</v>
      </c>
      <c r="K333" s="38" t="s">
        <v>296</v>
      </c>
      <c r="L333" s="72">
        <v>0.29738004048793776</v>
      </c>
      <c r="M333" s="81">
        <v>134</v>
      </c>
      <c r="N333" s="90">
        <v>450.60186211601268</v>
      </c>
      <c r="O333" s="105">
        <v>53</v>
      </c>
      <c r="P333" s="63">
        <v>2.5299999999999998</v>
      </c>
      <c r="Q333" s="26">
        <v>60.377358490566039</v>
      </c>
      <c r="R333" s="26">
        <v>70.599999999999994</v>
      </c>
      <c r="S333" s="26">
        <v>52.985074626865668</v>
      </c>
      <c r="T333" s="26">
        <v>41.044776119402989</v>
      </c>
      <c r="U333" s="26">
        <v>31.25</v>
      </c>
      <c r="V333" s="33">
        <v>-28.965517241379299</v>
      </c>
      <c r="W333" s="43">
        <v>90000</v>
      </c>
      <c r="X333" s="26">
        <v>8.695652173913043</v>
      </c>
    </row>
    <row r="334" spans="1:24" x14ac:dyDescent="0.25">
      <c r="A334" s="39" t="s">
        <v>103</v>
      </c>
      <c r="B334" s="39" t="s">
        <v>1333</v>
      </c>
      <c r="C334" s="39"/>
      <c r="D334" s="14">
        <v>10</v>
      </c>
      <c r="E334" s="39"/>
      <c r="F334" s="39"/>
      <c r="G334" s="39"/>
      <c r="H334" s="39"/>
      <c r="I334" s="39"/>
      <c r="J334" s="39">
        <v>54103</v>
      </c>
      <c r="K334" s="39" t="s">
        <v>102</v>
      </c>
      <c r="L334" s="73">
        <v>361.00265623607368</v>
      </c>
      <c r="M334" s="82">
        <v>14629</v>
      </c>
      <c r="N334" s="91">
        <v>40.523247536532054</v>
      </c>
      <c r="O334" s="101">
        <v>5603</v>
      </c>
      <c r="P334" s="64">
        <v>2.58</v>
      </c>
      <c r="Q334" s="23">
        <v>15.295377476351954</v>
      </c>
      <c r="R334" s="23">
        <v>29.3</v>
      </c>
      <c r="S334" s="23">
        <v>39.804497915100143</v>
      </c>
      <c r="T334" s="23">
        <v>18.025574040973463</v>
      </c>
      <c r="U334" s="23">
        <v>11.061526775541209</v>
      </c>
      <c r="V334" s="41">
        <v>-12.910812277633701</v>
      </c>
      <c r="W334" s="44">
        <v>100100</v>
      </c>
      <c r="X334" s="23">
        <v>16.786831723575023</v>
      </c>
    </row>
    <row r="335" spans="1:24" x14ac:dyDescent="0.25">
      <c r="A335" s="37" t="s">
        <v>1258</v>
      </c>
      <c r="B335" s="37" t="s">
        <v>1331</v>
      </c>
      <c r="C335" s="37" t="s">
        <v>584</v>
      </c>
      <c r="D335" s="12">
        <v>5</v>
      </c>
      <c r="E335" s="37" t="s">
        <v>585</v>
      </c>
      <c r="F335" s="37" t="s">
        <v>340</v>
      </c>
      <c r="G335" s="37" t="s">
        <v>1259</v>
      </c>
      <c r="H335" s="37" t="s">
        <v>1260</v>
      </c>
      <c r="I335" s="37" t="s">
        <v>1260</v>
      </c>
      <c r="J335" s="37" t="s">
        <v>1302</v>
      </c>
      <c r="K335" s="37" t="s">
        <v>1302</v>
      </c>
      <c r="L335" s="71">
        <v>234.29195905373126</v>
      </c>
      <c r="M335" s="80">
        <v>4477</v>
      </c>
      <c r="N335" s="89">
        <v>19.108637010343443</v>
      </c>
      <c r="O335" s="104">
        <v>1786</v>
      </c>
      <c r="P335" s="62">
        <v>2.5067189249720045</v>
      </c>
      <c r="Q335" s="32">
        <v>18.756998880179172</v>
      </c>
      <c r="R335" s="32">
        <v>24.276527331189708</v>
      </c>
      <c r="S335" s="32">
        <v>39.40138485593031</v>
      </c>
      <c r="T335" s="32">
        <v>24.771052043779314</v>
      </c>
      <c r="U335" s="32">
        <v>16.339285714285715</v>
      </c>
      <c r="V335" s="32">
        <v>-8.6636697997547998</v>
      </c>
      <c r="W335" s="42">
        <v>97700</v>
      </c>
      <c r="X335" s="32">
        <v>22.277639235245221</v>
      </c>
    </row>
    <row r="336" spans="1:24" x14ac:dyDescent="0.25">
      <c r="A336" s="38" t="s">
        <v>583</v>
      </c>
      <c r="B336" s="38" t="s">
        <v>1332</v>
      </c>
      <c r="C336" s="38" t="s">
        <v>584</v>
      </c>
      <c r="D336" s="13">
        <v>5</v>
      </c>
      <c r="E336" s="38" t="s">
        <v>585</v>
      </c>
      <c r="F336" s="38" t="s">
        <v>340</v>
      </c>
      <c r="G336" s="38" t="s">
        <v>586</v>
      </c>
      <c r="H336" s="38" t="s">
        <v>587</v>
      </c>
      <c r="I336" s="38" t="s">
        <v>587</v>
      </c>
      <c r="J336" s="38">
        <v>5424364</v>
      </c>
      <c r="K336" s="38" t="s">
        <v>168</v>
      </c>
      <c r="L336" s="72">
        <v>0.53534767963788965</v>
      </c>
      <c r="M336" s="81">
        <v>787</v>
      </c>
      <c r="N336" s="90">
        <v>1470.0726834798809</v>
      </c>
      <c r="O336" s="105">
        <v>295</v>
      </c>
      <c r="P336" s="63">
        <v>2.67</v>
      </c>
      <c r="Q336" s="26">
        <v>45.762711864406782</v>
      </c>
      <c r="R336" s="26">
        <v>26.7</v>
      </c>
      <c r="S336" s="26">
        <v>29.351969504447268</v>
      </c>
      <c r="T336" s="26">
        <v>24.904701397712834</v>
      </c>
      <c r="U336" s="26">
        <v>29.961089494163424</v>
      </c>
      <c r="V336" s="33">
        <v>-12.0291616038882</v>
      </c>
      <c r="W336" s="43">
        <v>61000</v>
      </c>
      <c r="X336" s="26">
        <v>28.455284552845526</v>
      </c>
    </row>
    <row r="337" spans="1:24" x14ac:dyDescent="0.25">
      <c r="A337" s="39" t="s">
        <v>105</v>
      </c>
      <c r="B337" s="39" t="s">
        <v>1333</v>
      </c>
      <c r="C337" s="39"/>
      <c r="D337" s="14">
        <v>5</v>
      </c>
      <c r="E337" s="39"/>
      <c r="F337" s="39"/>
      <c r="G337" s="39"/>
      <c r="H337" s="39"/>
      <c r="I337" s="39"/>
      <c r="J337" s="39">
        <v>54105</v>
      </c>
      <c r="K337" s="39" t="s">
        <v>104</v>
      </c>
      <c r="L337" s="73">
        <v>234.82730673336914</v>
      </c>
      <c r="M337" s="82">
        <v>5264</v>
      </c>
      <c r="N337" s="91">
        <v>22.416473080692118</v>
      </c>
      <c r="O337" s="101">
        <v>2081</v>
      </c>
      <c r="P337" s="64">
        <v>2.5299999999999998</v>
      </c>
      <c r="Q337" s="23">
        <v>22.585295530994713</v>
      </c>
      <c r="R337" s="23">
        <v>24.6</v>
      </c>
      <c r="S337" s="23">
        <v>37.898936170212764</v>
      </c>
      <c r="T337" s="23">
        <v>24.791033434650455</v>
      </c>
      <c r="U337" s="23">
        <v>18.146618482188952</v>
      </c>
      <c r="V337" s="41">
        <v>-9.1481546265523903</v>
      </c>
      <c r="W337" s="44">
        <v>97700</v>
      </c>
      <c r="X337" s="23">
        <v>23.099099099099099</v>
      </c>
    </row>
    <row r="338" spans="1:24" x14ac:dyDescent="0.25">
      <c r="A338" s="37" t="s">
        <v>1261</v>
      </c>
      <c r="B338" s="37" t="s">
        <v>1331</v>
      </c>
      <c r="C338" s="37" t="s">
        <v>865</v>
      </c>
      <c r="D338" s="12">
        <v>5</v>
      </c>
      <c r="E338" s="37" t="s">
        <v>866</v>
      </c>
      <c r="F338" s="37" t="s">
        <v>340</v>
      </c>
      <c r="G338" s="37" t="s">
        <v>1262</v>
      </c>
      <c r="H338" s="37" t="s">
        <v>1263</v>
      </c>
      <c r="I338" s="37" t="s">
        <v>1263</v>
      </c>
      <c r="J338" s="37" t="s">
        <v>1302</v>
      </c>
      <c r="K338" s="37" t="s">
        <v>1302</v>
      </c>
      <c r="L338" s="71">
        <v>358.17730663690583</v>
      </c>
      <c r="M338" s="80">
        <v>40107</v>
      </c>
      <c r="N338" s="89">
        <v>111.97526827308903</v>
      </c>
      <c r="O338" s="104">
        <v>15700</v>
      </c>
      <c r="P338" s="62">
        <v>2.5251592356687897</v>
      </c>
      <c r="Q338" s="32">
        <v>13</v>
      </c>
      <c r="R338" s="32">
        <v>22.171651495448636</v>
      </c>
      <c r="S338" s="32">
        <v>36.357743037375023</v>
      </c>
      <c r="T338" s="32">
        <v>16.452797906602253</v>
      </c>
      <c r="U338" s="32">
        <v>8.9657100912300329</v>
      </c>
      <c r="V338" s="32">
        <v>-2.1964612568639401</v>
      </c>
      <c r="W338" s="42">
        <v>129600</v>
      </c>
      <c r="X338" s="32">
        <v>15.183390241215994</v>
      </c>
    </row>
    <row r="339" spans="1:24" x14ac:dyDescent="0.25">
      <c r="A339" s="58" t="s">
        <v>864</v>
      </c>
      <c r="B339" s="58" t="s">
        <v>1332</v>
      </c>
      <c r="C339" s="58" t="s">
        <v>865</v>
      </c>
      <c r="D339" s="59">
        <v>5</v>
      </c>
      <c r="E339" s="58" t="s">
        <v>866</v>
      </c>
      <c r="F339" s="58" t="s">
        <v>340</v>
      </c>
      <c r="G339" s="58" t="s">
        <v>867</v>
      </c>
      <c r="H339" s="58" t="s">
        <v>868</v>
      </c>
      <c r="I339" s="58" t="s">
        <v>868</v>
      </c>
      <c r="J339" s="58">
        <v>5459458</v>
      </c>
      <c r="K339" s="58" t="s">
        <v>251</v>
      </c>
      <c r="L339" s="77">
        <v>0.55020664261024699</v>
      </c>
      <c r="M339" s="86">
        <v>991</v>
      </c>
      <c r="N339" s="95">
        <v>1801.1414680465796</v>
      </c>
      <c r="O339" s="108">
        <v>306</v>
      </c>
      <c r="P339" s="68">
        <v>3.24</v>
      </c>
      <c r="Q339" s="60">
        <v>7.18954248366013</v>
      </c>
      <c r="R339" s="60">
        <v>13.3</v>
      </c>
      <c r="S339" s="60">
        <v>49.445005045408678</v>
      </c>
      <c r="T339" s="60">
        <v>6.5656565656565666</v>
      </c>
      <c r="U339" s="60">
        <v>2.6785714285714284</v>
      </c>
      <c r="V339" s="60">
        <v>0.240384615384615</v>
      </c>
      <c r="W339" s="61">
        <v>222400</v>
      </c>
      <c r="X339" s="60">
        <v>0.61538461538461542</v>
      </c>
    </row>
    <row r="340" spans="1:24" x14ac:dyDescent="0.25">
      <c r="A340" s="38" t="s">
        <v>885</v>
      </c>
      <c r="B340" s="38" t="s">
        <v>1332</v>
      </c>
      <c r="C340" s="38" t="s">
        <v>865</v>
      </c>
      <c r="D340" s="13">
        <v>5</v>
      </c>
      <c r="E340" s="38" t="s">
        <v>866</v>
      </c>
      <c r="F340" s="38" t="s">
        <v>340</v>
      </c>
      <c r="G340" s="38" t="s">
        <v>886</v>
      </c>
      <c r="H340" s="38" t="s">
        <v>887</v>
      </c>
      <c r="I340" s="38" t="s">
        <v>887</v>
      </c>
      <c r="J340" s="38">
        <v>5462140</v>
      </c>
      <c r="K340" s="38" t="s">
        <v>257</v>
      </c>
      <c r="L340" s="72">
        <v>12.309512375276942</v>
      </c>
      <c r="M340" s="81">
        <v>29910</v>
      </c>
      <c r="N340" s="90">
        <v>2429.8281758157036</v>
      </c>
      <c r="O340" s="105">
        <v>13359</v>
      </c>
      <c r="P340" s="63">
        <v>2.21</v>
      </c>
      <c r="Q340" s="26">
        <v>20.143723332584774</v>
      </c>
      <c r="R340" s="26">
        <v>23.8</v>
      </c>
      <c r="S340" s="26">
        <v>38.204613841524576</v>
      </c>
      <c r="T340" s="26">
        <v>20.247446313589322</v>
      </c>
      <c r="U340" s="26">
        <v>12.435861554249463</v>
      </c>
      <c r="V340" s="33">
        <v>-5.5696684872348499</v>
      </c>
      <c r="W340" s="43">
        <v>94300</v>
      </c>
      <c r="X340" s="26">
        <v>1.5348746842821062</v>
      </c>
    </row>
    <row r="341" spans="1:24" x14ac:dyDescent="0.25">
      <c r="A341" s="38" t="s">
        <v>1057</v>
      </c>
      <c r="B341" s="38" t="s">
        <v>1332</v>
      </c>
      <c r="C341" s="38" t="s">
        <v>865</v>
      </c>
      <c r="D341" s="13">
        <v>5</v>
      </c>
      <c r="E341" s="38" t="s">
        <v>866</v>
      </c>
      <c r="F341" s="38" t="s">
        <v>340</v>
      </c>
      <c r="G341" s="38" t="s">
        <v>1058</v>
      </c>
      <c r="H341" s="38" t="s">
        <v>1059</v>
      </c>
      <c r="I341" s="38" t="s">
        <v>1059</v>
      </c>
      <c r="J341" s="38">
        <v>5483500</v>
      </c>
      <c r="K341" s="38" t="s">
        <v>312</v>
      </c>
      <c r="L341" s="72">
        <v>3.9445315517592174</v>
      </c>
      <c r="M341" s="81">
        <v>10676</v>
      </c>
      <c r="N341" s="90">
        <v>2706.5317794805374</v>
      </c>
      <c r="O341" s="105">
        <v>4523</v>
      </c>
      <c r="P341" s="63">
        <v>2.33</v>
      </c>
      <c r="Q341" s="26">
        <v>14.569975679858501</v>
      </c>
      <c r="R341" s="26">
        <v>18.899999999999999</v>
      </c>
      <c r="S341" s="26">
        <v>39.818284001498689</v>
      </c>
      <c r="T341" s="26">
        <v>17.928062944923191</v>
      </c>
      <c r="U341" s="26">
        <v>4.2327348971301273</v>
      </c>
      <c r="V341" s="33">
        <v>-0.90240952646757799</v>
      </c>
      <c r="W341" s="43">
        <v>141600</v>
      </c>
      <c r="X341" s="26">
        <v>1.8644747393744987</v>
      </c>
    </row>
    <row r="342" spans="1:24" x14ac:dyDescent="0.25">
      <c r="A342" s="38" t="s">
        <v>1117</v>
      </c>
      <c r="B342" s="38" t="s">
        <v>1332</v>
      </c>
      <c r="C342" s="38" t="s">
        <v>865</v>
      </c>
      <c r="D342" s="13">
        <v>5</v>
      </c>
      <c r="E342" s="38" t="s">
        <v>866</v>
      </c>
      <c r="F342" s="38" t="s">
        <v>340</v>
      </c>
      <c r="G342" s="38" t="s">
        <v>1118</v>
      </c>
      <c r="H342" s="38" t="s">
        <v>1119</v>
      </c>
      <c r="I342" s="38" t="s">
        <v>1119</v>
      </c>
      <c r="J342" s="38">
        <v>5487556</v>
      </c>
      <c r="K342" s="38" t="s">
        <v>331</v>
      </c>
      <c r="L342" s="72">
        <v>1.6469663070901626</v>
      </c>
      <c r="M342" s="81">
        <v>2994</v>
      </c>
      <c r="N342" s="90">
        <v>1817.88782630882</v>
      </c>
      <c r="O342" s="105">
        <v>1332</v>
      </c>
      <c r="P342" s="63">
        <v>2.25</v>
      </c>
      <c r="Q342" s="26">
        <v>12.837837837837837</v>
      </c>
      <c r="R342" s="26">
        <v>19.2</v>
      </c>
      <c r="S342" s="26">
        <v>41.449565798263194</v>
      </c>
      <c r="T342" s="26">
        <v>12.157648630594522</v>
      </c>
      <c r="U342" s="26">
        <v>3.0959752321981426</v>
      </c>
      <c r="V342" s="33">
        <v>3.0605226960110001</v>
      </c>
      <c r="W342" s="43">
        <v>141300</v>
      </c>
      <c r="X342" s="26">
        <v>0.85775553967119367</v>
      </c>
    </row>
    <row r="343" spans="1:24" x14ac:dyDescent="0.25">
      <c r="A343" s="39" t="s">
        <v>107</v>
      </c>
      <c r="B343" s="39" t="s">
        <v>1333</v>
      </c>
      <c r="C343" s="39"/>
      <c r="D343" s="14">
        <v>5</v>
      </c>
      <c r="E343" s="39"/>
      <c r="F343" s="39"/>
      <c r="G343" s="39"/>
      <c r="H343" s="39"/>
      <c r="I343" s="39"/>
      <c r="J343" s="39">
        <v>54107</v>
      </c>
      <c r="K343" s="39" t="s">
        <v>106</v>
      </c>
      <c r="L343" s="73">
        <v>376.62852351364239</v>
      </c>
      <c r="M343" s="82">
        <v>84678</v>
      </c>
      <c r="N343" s="91">
        <v>224.83161713303627</v>
      </c>
      <c r="O343" s="101">
        <v>35220</v>
      </c>
      <c r="P343" s="64">
        <v>2.38</v>
      </c>
      <c r="Q343" s="23">
        <v>15.854628052243044</v>
      </c>
      <c r="R343" s="23">
        <v>22</v>
      </c>
      <c r="S343" s="23">
        <v>37.779588559011785</v>
      </c>
      <c r="T343" s="23">
        <v>17.709683942569619</v>
      </c>
      <c r="U343" s="23">
        <v>9.320815220086283</v>
      </c>
      <c r="V343" s="41">
        <v>-3.0590183541101199</v>
      </c>
      <c r="W343" s="44">
        <v>129600</v>
      </c>
      <c r="X343" s="23">
        <v>7.692689340378557</v>
      </c>
    </row>
    <row r="344" spans="1:24" x14ac:dyDescent="0.25">
      <c r="A344" s="37" t="s">
        <v>1264</v>
      </c>
      <c r="B344" s="37" t="s">
        <v>1331</v>
      </c>
      <c r="C344" s="37" t="s">
        <v>841</v>
      </c>
      <c r="D344" s="12">
        <v>1</v>
      </c>
      <c r="E344" s="37" t="s">
        <v>842</v>
      </c>
      <c r="F344" s="37" t="s">
        <v>340</v>
      </c>
      <c r="G344" s="37" t="s">
        <v>1265</v>
      </c>
      <c r="H344" s="37" t="s">
        <v>1266</v>
      </c>
      <c r="I344" s="37" t="s">
        <v>1266</v>
      </c>
      <c r="J344" s="37" t="s">
        <v>1302</v>
      </c>
      <c r="K344" s="37" t="s">
        <v>1302</v>
      </c>
      <c r="L344" s="71">
        <v>497.53760711501315</v>
      </c>
      <c r="M344" s="80">
        <v>17522</v>
      </c>
      <c r="N344" s="89">
        <v>35.217438339187758</v>
      </c>
      <c r="O344" s="104">
        <v>6409</v>
      </c>
      <c r="P344" s="62">
        <v>2.7261663286004056</v>
      </c>
      <c r="Q344" s="32">
        <v>24.184740209080978</v>
      </c>
      <c r="R344" s="32">
        <v>40.377754459601263</v>
      </c>
      <c r="S344" s="32">
        <v>38.973861431343451</v>
      </c>
      <c r="T344" s="32">
        <v>36.612866300366299</v>
      </c>
      <c r="U344" s="32">
        <v>24.885988362950147</v>
      </c>
      <c r="V344" s="32">
        <v>-11.7323420074349</v>
      </c>
      <c r="W344" s="42">
        <v>75500</v>
      </c>
      <c r="X344" s="32">
        <v>31.585365853658537</v>
      </c>
    </row>
    <row r="345" spans="1:24" x14ac:dyDescent="0.25">
      <c r="A345" s="38" t="s">
        <v>840</v>
      </c>
      <c r="B345" s="38" t="s">
        <v>1332</v>
      </c>
      <c r="C345" s="38" t="s">
        <v>841</v>
      </c>
      <c r="D345" s="13">
        <v>1</v>
      </c>
      <c r="E345" s="38" t="s">
        <v>842</v>
      </c>
      <c r="F345" s="38" t="s">
        <v>340</v>
      </c>
      <c r="G345" s="38" t="s">
        <v>843</v>
      </c>
      <c r="H345" s="38" t="s">
        <v>844</v>
      </c>
      <c r="I345" s="38" t="s">
        <v>844</v>
      </c>
      <c r="J345" s="38">
        <v>5457148</v>
      </c>
      <c r="K345" s="38" t="s">
        <v>244</v>
      </c>
      <c r="L345" s="72">
        <v>1.8884643584429102</v>
      </c>
      <c r="M345" s="81">
        <v>2255</v>
      </c>
      <c r="N345" s="90">
        <v>1194.0919032537677</v>
      </c>
      <c r="O345" s="105">
        <v>716</v>
      </c>
      <c r="P345" s="63">
        <v>3.15</v>
      </c>
      <c r="Q345" s="26">
        <v>18.296089385474858</v>
      </c>
      <c r="R345" s="26">
        <v>18</v>
      </c>
      <c r="S345" s="26">
        <v>37.605321507760529</v>
      </c>
      <c r="T345" s="26">
        <v>15.104398045313195</v>
      </c>
      <c r="U345" s="26">
        <v>8.132147395171538</v>
      </c>
      <c r="V345" s="33">
        <v>-5.0673508659397104</v>
      </c>
      <c r="W345" s="43">
        <v>71700</v>
      </c>
      <c r="X345" s="26">
        <v>2.3958333333333335</v>
      </c>
    </row>
    <row r="346" spans="1:24" x14ac:dyDescent="0.25">
      <c r="A346" s="38" t="s">
        <v>878</v>
      </c>
      <c r="B346" s="38" t="s">
        <v>1332</v>
      </c>
      <c r="C346" s="38" t="s">
        <v>841</v>
      </c>
      <c r="D346" s="13">
        <v>1</v>
      </c>
      <c r="E346" s="38" t="s">
        <v>842</v>
      </c>
      <c r="F346" s="38" t="s">
        <v>340</v>
      </c>
      <c r="G346" s="38" t="s">
        <v>879</v>
      </c>
      <c r="H346" s="38" t="s">
        <v>880</v>
      </c>
      <c r="I346" s="38" t="s">
        <v>880</v>
      </c>
      <c r="J346" s="38">
        <v>5460364</v>
      </c>
      <c r="K346" s="38" t="s">
        <v>255</v>
      </c>
      <c r="L346" s="72">
        <v>1.330228356476959</v>
      </c>
      <c r="M346" s="81">
        <v>1347</v>
      </c>
      <c r="N346" s="90">
        <v>1012.6080935212206</v>
      </c>
      <c r="O346" s="105">
        <v>507</v>
      </c>
      <c r="P346" s="63">
        <v>2.66</v>
      </c>
      <c r="Q346" s="26">
        <v>25.838264299802759</v>
      </c>
      <c r="R346" s="26">
        <v>46.2</v>
      </c>
      <c r="S346" s="26">
        <v>29.84409799554566</v>
      </c>
      <c r="T346" s="26">
        <v>51.893095768374167</v>
      </c>
      <c r="U346" s="26">
        <v>21.482176360225143</v>
      </c>
      <c r="V346" s="33">
        <v>3.9454806312769</v>
      </c>
      <c r="W346" s="43">
        <v>50800</v>
      </c>
      <c r="X346" s="26">
        <v>40.436241610738257</v>
      </c>
    </row>
    <row r="347" spans="1:24" x14ac:dyDescent="0.25">
      <c r="A347" s="38" t="s">
        <v>916</v>
      </c>
      <c r="B347" s="38" t="s">
        <v>1332</v>
      </c>
      <c r="C347" s="38" t="s">
        <v>841</v>
      </c>
      <c r="D347" s="13">
        <v>1</v>
      </c>
      <c r="E347" s="38" t="s">
        <v>842</v>
      </c>
      <c r="F347" s="38" t="s">
        <v>340</v>
      </c>
      <c r="G347" s="38" t="s">
        <v>917</v>
      </c>
      <c r="H347" s="38" t="s">
        <v>918</v>
      </c>
      <c r="I347" s="38" t="s">
        <v>918</v>
      </c>
      <c r="J347" s="38">
        <v>5463940</v>
      </c>
      <c r="K347" s="38" t="s">
        <v>267</v>
      </c>
      <c r="L347" s="72">
        <v>0.80878710001690457</v>
      </c>
      <c r="M347" s="81">
        <v>457</v>
      </c>
      <c r="N347" s="90">
        <v>565.04363137152927</v>
      </c>
      <c r="O347" s="105">
        <v>163</v>
      </c>
      <c r="P347" s="63">
        <v>2.73</v>
      </c>
      <c r="Q347" s="26">
        <v>33.128834355828218</v>
      </c>
      <c r="R347" s="26">
        <v>33</v>
      </c>
      <c r="S347" s="26">
        <v>55.36105032822757</v>
      </c>
      <c r="T347" s="26">
        <v>29.213483146067414</v>
      </c>
      <c r="U347" s="26">
        <v>5.7228915662650603</v>
      </c>
      <c r="V347" s="33">
        <v>-3.44311377245509</v>
      </c>
      <c r="W347" s="43">
        <v>82700</v>
      </c>
      <c r="X347" s="26">
        <v>26.557377049180324</v>
      </c>
    </row>
    <row r="348" spans="1:24" x14ac:dyDescent="0.25">
      <c r="A348" s="39" t="s">
        <v>109</v>
      </c>
      <c r="B348" s="39" t="s">
        <v>1333</v>
      </c>
      <c r="C348" s="39"/>
      <c r="D348" s="14">
        <v>1</v>
      </c>
      <c r="E348" s="39"/>
      <c r="F348" s="39"/>
      <c r="G348" s="39"/>
      <c r="H348" s="39"/>
      <c r="I348" s="39"/>
      <c r="J348" s="39">
        <v>54109</v>
      </c>
      <c r="K348" s="39" t="s">
        <v>108</v>
      </c>
      <c r="L348" s="73">
        <v>501.56508692994987</v>
      </c>
      <c r="M348" s="82">
        <v>21581</v>
      </c>
      <c r="N348" s="91">
        <v>43.027317017011733</v>
      </c>
      <c r="O348" s="101">
        <v>7795</v>
      </c>
      <c r="P348" s="64">
        <v>2.76</v>
      </c>
      <c r="Q348" s="23">
        <v>23.938422065426558</v>
      </c>
      <c r="R348" s="23">
        <v>38.5</v>
      </c>
      <c r="S348" s="23">
        <v>38.608034845465923</v>
      </c>
      <c r="T348" s="23">
        <v>35.166163141993955</v>
      </c>
      <c r="U348" s="23">
        <v>22.568514977692796</v>
      </c>
      <c r="V348" s="41">
        <v>-10.1445621112792</v>
      </c>
      <c r="W348" s="44">
        <v>75500</v>
      </c>
      <c r="X348" s="23">
        <v>29.172050491998807</v>
      </c>
    </row>
    <row r="349" spans="1:24" s="518" customFormat="1" x14ac:dyDescent="0.25">
      <c r="A349" s="508"/>
      <c r="B349" s="508"/>
      <c r="C349" s="508"/>
      <c r="D349" s="509"/>
      <c r="E349" s="508"/>
      <c r="F349" s="508"/>
      <c r="G349" s="508"/>
      <c r="H349" s="508"/>
      <c r="I349" s="508"/>
      <c r="J349" s="508"/>
      <c r="K349" s="508"/>
      <c r="L349" s="510"/>
      <c r="M349" s="511"/>
      <c r="N349" s="512"/>
      <c r="O349" s="513"/>
      <c r="P349" s="514"/>
      <c r="Q349" s="515"/>
      <c r="R349" s="515"/>
      <c r="S349" s="515"/>
      <c r="T349" s="515"/>
      <c r="U349" s="515"/>
      <c r="V349" s="516"/>
      <c r="W349" s="517"/>
      <c r="X349" s="515"/>
    </row>
    <row r="350" spans="1:24" s="518" customFormat="1" x14ac:dyDescent="0.25">
      <c r="A350" s="519" t="s">
        <v>1853</v>
      </c>
      <c r="B350" s="508"/>
      <c r="C350" s="508"/>
      <c r="D350" s="509"/>
      <c r="E350" s="508"/>
      <c r="F350" s="508"/>
      <c r="G350" s="508"/>
      <c r="H350" s="508"/>
      <c r="I350" s="508"/>
      <c r="J350" s="508"/>
      <c r="K350" s="508"/>
      <c r="L350" s="510"/>
      <c r="M350" s="511"/>
      <c r="N350" s="512"/>
      <c r="O350" s="513"/>
      <c r="P350" s="514"/>
      <c r="Q350" s="515"/>
      <c r="R350" s="515"/>
      <c r="S350" s="515"/>
      <c r="T350" s="515"/>
      <c r="U350" s="515"/>
      <c r="V350" s="516"/>
      <c r="W350" s="517"/>
      <c r="X350" s="515"/>
    </row>
    <row r="351" spans="1:24" s="6" customFormat="1" x14ac:dyDescent="0.25">
      <c r="A351" s="17" t="s">
        <v>1323</v>
      </c>
      <c r="B351" s="17" t="s">
        <v>1332</v>
      </c>
      <c r="C351" s="17" t="s">
        <v>349</v>
      </c>
      <c r="D351" s="18">
        <v>4</v>
      </c>
      <c r="E351" s="17" t="s">
        <v>350</v>
      </c>
      <c r="F351" s="17" t="s">
        <v>340</v>
      </c>
      <c r="G351" s="17" t="s">
        <v>351</v>
      </c>
      <c r="H351" s="17" t="s">
        <v>352</v>
      </c>
      <c r="I351" s="18" t="s">
        <v>1311</v>
      </c>
      <c r="J351" s="17">
        <v>5400772</v>
      </c>
      <c r="K351" s="17" t="s">
        <v>112</v>
      </c>
      <c r="L351" s="79">
        <v>0.95357736718795061</v>
      </c>
      <c r="M351" s="88">
        <v>1065</v>
      </c>
      <c r="N351" s="31">
        <v>1116.8469771263856</v>
      </c>
      <c r="O351" s="31">
        <v>482</v>
      </c>
      <c r="P351" s="70">
        <v>2.2095435684647304</v>
      </c>
      <c r="Q351" s="22">
        <v>37.759336099585063</v>
      </c>
      <c r="R351" s="22">
        <v>33.6</v>
      </c>
      <c r="S351" s="22">
        <v>37.652582159624416</v>
      </c>
      <c r="T351" s="22">
        <v>35.02347417840376</v>
      </c>
      <c r="U351" s="22">
        <v>18.103448275862068</v>
      </c>
      <c r="V351" s="22">
        <v>-17.652027027027</v>
      </c>
      <c r="W351" s="47">
        <v>103800</v>
      </c>
      <c r="X351" s="22">
        <v>4.4850498338870404</v>
      </c>
    </row>
    <row r="352" spans="1:24" s="19" customFormat="1" x14ac:dyDescent="0.25">
      <c r="A352" s="17" t="s">
        <v>1324</v>
      </c>
      <c r="B352" s="17" t="s">
        <v>1332</v>
      </c>
      <c r="C352" s="17" t="s">
        <v>712</v>
      </c>
      <c r="D352" s="18">
        <v>2</v>
      </c>
      <c r="E352" s="17" t="s">
        <v>386</v>
      </c>
      <c r="F352" s="17" t="s">
        <v>340</v>
      </c>
      <c r="G352" s="17" t="s">
        <v>713</v>
      </c>
      <c r="H352" s="17" t="s">
        <v>714</v>
      </c>
      <c r="I352" s="18" t="s">
        <v>1308</v>
      </c>
      <c r="J352" s="17">
        <v>5439460</v>
      </c>
      <c r="K352" s="17" t="s">
        <v>203</v>
      </c>
      <c r="L352" s="79">
        <v>18.410149289317886</v>
      </c>
      <c r="M352" s="88">
        <v>46923</v>
      </c>
      <c r="N352" s="31">
        <v>2548.757169895744</v>
      </c>
      <c r="O352" s="31">
        <v>19757</v>
      </c>
      <c r="P352" s="70">
        <v>2.2209849673533433</v>
      </c>
      <c r="Q352" s="22">
        <v>30.70304195981171</v>
      </c>
      <c r="R352" s="22">
        <v>26.1</v>
      </c>
      <c r="S352" s="22">
        <v>32.84316859535835</v>
      </c>
      <c r="T352" s="22">
        <v>20.186187486468931</v>
      </c>
      <c r="U352" s="22">
        <v>12.242045000665689</v>
      </c>
      <c r="V352" s="22">
        <v>-4.6725548455370598</v>
      </c>
      <c r="W352" s="47">
        <v>98600</v>
      </c>
      <c r="X352" s="22">
        <v>0.73136658722984604</v>
      </c>
    </row>
    <row r="353" spans="1:24" x14ac:dyDescent="0.25">
      <c r="A353" s="17" t="s">
        <v>1325</v>
      </c>
      <c r="B353" s="17" t="s">
        <v>1332</v>
      </c>
      <c r="C353" s="17" t="s">
        <v>820</v>
      </c>
      <c r="D353" s="18">
        <v>4</v>
      </c>
      <c r="E353" s="17" t="s">
        <v>366</v>
      </c>
      <c r="F353" s="17" t="s">
        <v>340</v>
      </c>
      <c r="G353" s="17" t="s">
        <v>821</v>
      </c>
      <c r="H353" s="17" t="s">
        <v>822</v>
      </c>
      <c r="I353" s="18" t="s">
        <v>1309</v>
      </c>
      <c r="J353" s="17">
        <v>5455468</v>
      </c>
      <c r="K353" s="17" t="s">
        <v>238</v>
      </c>
      <c r="L353" s="79">
        <v>1.5864973948993819</v>
      </c>
      <c r="M353" s="88">
        <v>1647</v>
      </c>
      <c r="N353" s="31">
        <v>1038.1359624636857</v>
      </c>
      <c r="O353" s="31">
        <v>633</v>
      </c>
      <c r="P353" s="70">
        <v>2.1990521327014219</v>
      </c>
      <c r="Q353" s="22">
        <v>38.862559241706165</v>
      </c>
      <c r="R353" s="22">
        <v>36.4</v>
      </c>
      <c r="S353" s="22">
        <v>33.21190042501518</v>
      </c>
      <c r="T353" s="22">
        <v>39.323076923076918</v>
      </c>
      <c r="U353" s="22">
        <v>17.346938775510203</v>
      </c>
      <c r="V353" s="22">
        <v>-22.1611721611722</v>
      </c>
      <c r="W353" s="47">
        <v>86700</v>
      </c>
      <c r="X353" s="22">
        <v>0</v>
      </c>
    </row>
    <row r="354" spans="1:24" x14ac:dyDescent="0.25">
      <c r="A354" s="17" t="s">
        <v>1326</v>
      </c>
      <c r="B354" s="17" t="s">
        <v>1332</v>
      </c>
      <c r="C354" s="17" t="s">
        <v>858</v>
      </c>
      <c r="D354" s="18">
        <v>3</v>
      </c>
      <c r="E354" s="17" t="s">
        <v>421</v>
      </c>
      <c r="F354" s="17" t="s">
        <v>340</v>
      </c>
      <c r="G354" s="17" t="s">
        <v>859</v>
      </c>
      <c r="H354" s="17" t="s">
        <v>860</v>
      </c>
      <c r="I354" s="18" t="s">
        <v>1314</v>
      </c>
      <c r="J354" s="17">
        <v>5459068</v>
      </c>
      <c r="K354" s="17" t="s">
        <v>249</v>
      </c>
      <c r="L354" s="79">
        <v>5.8160620008072277</v>
      </c>
      <c r="M354" s="88">
        <v>6630</v>
      </c>
      <c r="N354" s="31">
        <v>1139.9465822544196</v>
      </c>
      <c r="O354" s="31">
        <v>2767</v>
      </c>
      <c r="P354" s="70">
        <v>2.396096855800506</v>
      </c>
      <c r="Q354" s="22">
        <v>14.239248283339357</v>
      </c>
      <c r="R354" s="22">
        <v>23.1</v>
      </c>
      <c r="S354" s="22">
        <v>41.553544494720967</v>
      </c>
      <c r="T354" s="22">
        <v>15.173453996983408</v>
      </c>
      <c r="U354" s="22">
        <v>10.088763801688676</v>
      </c>
      <c r="V354" s="22">
        <v>-7.7180273056561699</v>
      </c>
      <c r="W354" s="47">
        <v>106900</v>
      </c>
      <c r="X354" s="22">
        <v>2.5770142180094786</v>
      </c>
    </row>
    <row r="355" spans="1:24" x14ac:dyDescent="0.25">
      <c r="A355" s="17" t="s">
        <v>1330</v>
      </c>
      <c r="B355" s="17" t="s">
        <v>1332</v>
      </c>
      <c r="C355" s="17" t="s">
        <v>882</v>
      </c>
      <c r="D355" s="18">
        <v>5</v>
      </c>
      <c r="E355" s="17" t="s">
        <v>708</v>
      </c>
      <c r="F355" s="17" t="s">
        <v>340</v>
      </c>
      <c r="G355" s="17" t="s">
        <v>883</v>
      </c>
      <c r="H355" s="17" t="s">
        <v>884</v>
      </c>
      <c r="I355" s="18" t="s">
        <v>1320</v>
      </c>
      <c r="J355" s="17">
        <v>5461636</v>
      </c>
      <c r="K355" s="17" t="s">
        <v>256</v>
      </c>
      <c r="L355" s="79">
        <v>0.84498523698841455</v>
      </c>
      <c r="M355" s="88">
        <v>2459</v>
      </c>
      <c r="N355" s="31">
        <v>2910.1100141868101</v>
      </c>
      <c r="O355" s="31">
        <v>949</v>
      </c>
      <c r="P355" s="70">
        <v>2.5911485774499474</v>
      </c>
      <c r="Q355" s="22">
        <v>15.17386722866175</v>
      </c>
      <c r="R355" s="22">
        <v>23.3</v>
      </c>
      <c r="S355" s="22">
        <v>38.064253761691745</v>
      </c>
      <c r="T355" s="22">
        <v>21.350142334282229</v>
      </c>
      <c r="U355" s="22">
        <v>10.596379126730564</v>
      </c>
      <c r="V355" s="22">
        <v>-3.4941131788834001</v>
      </c>
      <c r="W355" s="47">
        <v>79200</v>
      </c>
      <c r="X355" s="22">
        <v>8.8986784140969206</v>
      </c>
    </row>
    <row r="356" spans="1:24" x14ac:dyDescent="0.25">
      <c r="A356" s="17" t="s">
        <v>1327</v>
      </c>
      <c r="B356" s="17" t="s">
        <v>1332</v>
      </c>
      <c r="C356" s="17" t="s">
        <v>1342</v>
      </c>
      <c r="D356" s="18">
        <v>4</v>
      </c>
      <c r="E356" s="17" t="s">
        <v>421</v>
      </c>
      <c r="F356" s="17" t="s">
        <v>340</v>
      </c>
      <c r="G356" s="17" t="s">
        <v>1007</v>
      </c>
      <c r="H356" s="17" t="s">
        <v>1008</v>
      </c>
      <c r="I356" s="18" t="s">
        <v>1310</v>
      </c>
      <c r="J356" s="17">
        <v>5474740</v>
      </c>
      <c r="K356" s="17" t="s">
        <v>295</v>
      </c>
      <c r="L356" s="79">
        <v>0.50399050980494553</v>
      </c>
      <c r="M356" s="88">
        <v>1025</v>
      </c>
      <c r="N356" s="31">
        <v>2033.768454085962</v>
      </c>
      <c r="O356" s="31">
        <v>404</v>
      </c>
      <c r="P356" s="70">
        <v>2.5371287128712869</v>
      </c>
      <c r="Q356" s="22">
        <v>28.71287128712871</v>
      </c>
      <c r="R356" s="22">
        <v>57.7</v>
      </c>
      <c r="S356" s="22">
        <v>57.463414634146339</v>
      </c>
      <c r="T356" s="22">
        <v>32.292682926829272</v>
      </c>
      <c r="U356" s="22">
        <v>7.85024154589372</v>
      </c>
      <c r="V356" s="22">
        <v>-7.2570725707257102</v>
      </c>
      <c r="W356" s="47">
        <v>100700</v>
      </c>
      <c r="X356" s="22">
        <v>2.6726057906458802</v>
      </c>
    </row>
    <row r="357" spans="1:24" x14ac:dyDescent="0.25">
      <c r="A357" s="17" t="s">
        <v>1328</v>
      </c>
      <c r="B357" s="17" t="s">
        <v>1332</v>
      </c>
      <c r="C357" s="17" t="s">
        <v>1070</v>
      </c>
      <c r="D357" s="18">
        <v>11</v>
      </c>
      <c r="E357" s="17" t="s">
        <v>531</v>
      </c>
      <c r="F357" s="17" t="s">
        <v>340</v>
      </c>
      <c r="G357" s="17" t="s">
        <v>1071</v>
      </c>
      <c r="H357" s="17">
        <v>540014</v>
      </c>
      <c r="I357" s="18" t="s">
        <v>1307</v>
      </c>
      <c r="J357" s="17">
        <v>5485156</v>
      </c>
      <c r="K357" s="17" t="s">
        <v>316</v>
      </c>
      <c r="L357" s="79">
        <v>19.032160960467952</v>
      </c>
      <c r="M357" s="88">
        <v>19150</v>
      </c>
      <c r="N357" s="31">
        <v>1006.1915743449634</v>
      </c>
      <c r="O357" s="31">
        <v>8523</v>
      </c>
      <c r="P357" s="70">
        <v>2.2256247800070397</v>
      </c>
      <c r="Q357" s="22">
        <v>13.586765223512847</v>
      </c>
      <c r="R357" s="22">
        <v>20</v>
      </c>
      <c r="S357" s="22">
        <v>39.59791122715405</v>
      </c>
      <c r="T357" s="22">
        <v>17.888113367174281</v>
      </c>
      <c r="U357" s="22">
        <v>5.7559532196702827</v>
      </c>
      <c r="V357" s="22">
        <v>-2.9524967081940598</v>
      </c>
      <c r="W357" s="47">
        <v>96700</v>
      </c>
      <c r="X357" s="22">
        <v>2.7903886612778201</v>
      </c>
    </row>
    <row r="358" spans="1:24" x14ac:dyDescent="0.25">
      <c r="A358" s="17" t="s">
        <v>1329</v>
      </c>
      <c r="B358" s="17" t="s">
        <v>1332</v>
      </c>
      <c r="C358" s="17" t="s">
        <v>1343</v>
      </c>
      <c r="D358" s="18">
        <v>10</v>
      </c>
      <c r="E358" s="17" t="s">
        <v>431</v>
      </c>
      <c r="F358" s="17" t="s">
        <v>340</v>
      </c>
      <c r="G358" s="17" t="s">
        <v>1103</v>
      </c>
      <c r="H358" s="17" t="s">
        <v>1104</v>
      </c>
      <c r="I358" s="18" t="s">
        <v>1316</v>
      </c>
      <c r="J358" s="17">
        <v>5486452</v>
      </c>
      <c r="K358" s="17" t="s">
        <v>326</v>
      </c>
      <c r="L358" s="79">
        <v>15.781069239997427</v>
      </c>
      <c r="M358" s="88">
        <v>27142</v>
      </c>
      <c r="N358" s="31">
        <v>1719.9088089169568</v>
      </c>
      <c r="O358" s="31">
        <v>11737</v>
      </c>
      <c r="P358" s="70">
        <v>2.2181136576637983</v>
      </c>
      <c r="Q358" s="22">
        <v>17.943256368748404</v>
      </c>
      <c r="R358" s="22">
        <v>19.3</v>
      </c>
      <c r="S358" s="22">
        <v>40.424434455824922</v>
      </c>
      <c r="T358" s="22">
        <v>16.687258976375006</v>
      </c>
      <c r="U358" s="22">
        <v>7.4407533892165993</v>
      </c>
      <c r="V358" s="22">
        <v>-5.03405181492663</v>
      </c>
      <c r="W358" s="47">
        <v>116300</v>
      </c>
      <c r="X358" s="22">
        <v>0.98699884282894301</v>
      </c>
    </row>
    <row r="360" spans="1:24" x14ac:dyDescent="0.25">
      <c r="M360" s="69"/>
      <c r="N360"/>
      <c r="O360" s="109"/>
      <c r="P360" s="110"/>
    </row>
    <row r="361" spans="1:24" x14ac:dyDescent="0.25">
      <c r="M361" s="78"/>
      <c r="N361"/>
      <c r="O361" s="87"/>
      <c r="P361" s="110"/>
      <c r="R361" s="69"/>
    </row>
    <row r="362" spans="1:24" ht="15.75" x14ac:dyDescent="0.25">
      <c r="A362" s="503" t="s">
        <v>1704</v>
      </c>
      <c r="B362" s="504"/>
      <c r="C362" s="504"/>
      <c r="D362" s="504"/>
      <c r="E362" s="504"/>
      <c r="F362" s="504"/>
      <c r="G362" s="504"/>
      <c r="H362" s="504"/>
      <c r="I362" s="504"/>
      <c r="J362" s="504"/>
      <c r="K362" s="505"/>
      <c r="L362" s="323">
        <v>24217.284040189494</v>
      </c>
      <c r="M362" s="324">
        <v>1801049</v>
      </c>
      <c r="N362" s="325">
        <v>74.370395830147245</v>
      </c>
      <c r="O362" s="324">
        <v>711352</v>
      </c>
      <c r="P362" s="326">
        <v>2.4700000000000002</v>
      </c>
      <c r="Q362" s="325">
        <v>17</v>
      </c>
      <c r="R362" s="325">
        <v>23.7</v>
      </c>
      <c r="S362" s="325">
        <v>36.700000000000003</v>
      </c>
      <c r="T362" s="325">
        <v>19.3</v>
      </c>
      <c r="U362" s="325">
        <v>11.939848847418528</v>
      </c>
      <c r="V362" s="325">
        <v>-3.2</v>
      </c>
      <c r="W362" s="330">
        <v>128800</v>
      </c>
      <c r="X362" s="329">
        <v>14</v>
      </c>
    </row>
    <row r="363" spans="1:24" ht="15.75" x14ac:dyDescent="0.25">
      <c r="A363" s="503" t="s">
        <v>1705</v>
      </c>
      <c r="B363" s="504"/>
      <c r="C363" s="504"/>
      <c r="D363" s="504"/>
      <c r="E363" s="504"/>
      <c r="F363" s="504"/>
      <c r="G363" s="504"/>
      <c r="H363" s="504"/>
      <c r="I363" s="504"/>
      <c r="J363" s="504"/>
      <c r="K363" s="505"/>
      <c r="L363" s="323">
        <v>3809525</v>
      </c>
      <c r="M363" s="324">
        <v>329725481</v>
      </c>
      <c r="N363" s="325">
        <v>86.552911714715094</v>
      </c>
      <c r="O363" s="324">
        <v>124010992</v>
      </c>
      <c r="P363" s="326">
        <v>2.6</v>
      </c>
      <c r="Q363" s="325">
        <v>12.4</v>
      </c>
      <c r="R363" s="325">
        <v>14.6</v>
      </c>
      <c r="S363" s="325">
        <v>34.6</v>
      </c>
      <c r="T363" s="325">
        <v>12.6</v>
      </c>
      <c r="U363" s="325">
        <v>11.12595967644428</v>
      </c>
      <c r="V363" s="325">
        <v>7.4</v>
      </c>
      <c r="W363" s="330">
        <v>244900</v>
      </c>
      <c r="X363" s="329">
        <v>5.9</v>
      </c>
    </row>
    <row r="365" spans="1:24" x14ac:dyDescent="0.25">
      <c r="A365" s="496" t="s">
        <v>1706</v>
      </c>
      <c r="B365" s="496"/>
      <c r="C365" s="496"/>
      <c r="D365" s="496"/>
    </row>
    <row r="366" spans="1:24" x14ac:dyDescent="0.25">
      <c r="A366" s="496" t="s">
        <v>1703</v>
      </c>
      <c r="B366" s="496"/>
      <c r="C366" s="496"/>
      <c r="D366" s="496"/>
    </row>
  </sheetData>
  <autoFilter ref="A1:X348" xr:uid="{A36CDAE4-62C8-4197-BEDE-3A216B2AE15B}"/>
  <mergeCells count="4">
    <mergeCell ref="A362:K362"/>
    <mergeCell ref="A363:K363"/>
    <mergeCell ref="A365:D365"/>
    <mergeCell ref="A366:D366"/>
  </mergeCells>
  <phoneticPr fontId="4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0"/>
  <sheetViews>
    <sheetView zoomScaleNormal="100" workbookViewId="0">
      <selection activeCell="A11" sqref="A11"/>
    </sheetView>
  </sheetViews>
  <sheetFormatPr defaultRowHeight="15" x14ac:dyDescent="0.25"/>
  <cols>
    <col min="1" max="1" width="214.28515625" customWidth="1"/>
  </cols>
  <sheetData>
    <row r="1" spans="1:1" x14ac:dyDescent="0.25">
      <c r="A1" s="406" t="s">
        <v>1369</v>
      </c>
    </row>
    <row r="2" spans="1:1" x14ac:dyDescent="0.25">
      <c r="A2" s="98" t="s">
        <v>1370</v>
      </c>
    </row>
    <row r="3" spans="1:1" x14ac:dyDescent="0.25">
      <c r="A3" s="98" t="s">
        <v>1708</v>
      </c>
    </row>
    <row r="4" spans="1:1" x14ac:dyDescent="0.25">
      <c r="A4" s="7"/>
    </row>
    <row r="5" spans="1:1" x14ac:dyDescent="0.25">
      <c r="A5" s="406" t="s">
        <v>1305</v>
      </c>
    </row>
    <row r="6" spans="1:1" ht="30.75" customHeight="1" x14ac:dyDescent="0.25">
      <c r="A6" s="9" t="s">
        <v>1738</v>
      </c>
    </row>
    <row r="7" spans="1:1" x14ac:dyDescent="0.25">
      <c r="A7" s="406" t="s">
        <v>1306</v>
      </c>
    </row>
    <row r="8" spans="1:1" x14ac:dyDescent="0.25">
      <c r="A8" s="8" t="s">
        <v>1709</v>
      </c>
    </row>
    <row r="9" spans="1:1" x14ac:dyDescent="0.25">
      <c r="A9" s="8"/>
    </row>
    <row r="10" spans="1:1" x14ac:dyDescent="0.25">
      <c r="A10" s="406" t="s">
        <v>1829</v>
      </c>
    </row>
    <row r="11" spans="1:1" ht="30" x14ac:dyDescent="0.25">
      <c r="A11" s="8" t="s">
        <v>1830</v>
      </c>
    </row>
    <row r="12" spans="1:1" ht="15.75" customHeight="1" x14ac:dyDescent="0.25">
      <c r="A12" s="9"/>
    </row>
    <row r="13" spans="1:1" x14ac:dyDescent="0.25">
      <c r="A13" s="406" t="s">
        <v>1303</v>
      </c>
    </row>
    <row r="14" spans="1:1" ht="44.25" customHeight="1" x14ac:dyDescent="0.25">
      <c r="A14" s="96" t="s">
        <v>1739</v>
      </c>
    </row>
    <row r="15" spans="1:1" x14ac:dyDescent="0.25">
      <c r="A15" s="147" t="s">
        <v>1693</v>
      </c>
    </row>
    <row r="16" spans="1:1" ht="30" x14ac:dyDescent="0.25">
      <c r="A16" s="96" t="s">
        <v>1740</v>
      </c>
    </row>
    <row r="17" spans="1:1" x14ac:dyDescent="0.25">
      <c r="A17" t="s">
        <v>1742</v>
      </c>
    </row>
    <row r="18" spans="1:1" x14ac:dyDescent="0.25">
      <c r="A18" s="407" t="s">
        <v>1828</v>
      </c>
    </row>
    <row r="21" spans="1:1" x14ac:dyDescent="0.25">
      <c r="A21" s="406" t="s">
        <v>1304</v>
      </c>
    </row>
    <row r="22" spans="1:1" x14ac:dyDescent="0.25">
      <c r="A22" t="s">
        <v>1711</v>
      </c>
    </row>
    <row r="23" spans="1:1" x14ac:dyDescent="0.25">
      <c r="A23" t="s">
        <v>1710</v>
      </c>
    </row>
    <row r="24" spans="1:1" x14ac:dyDescent="0.25">
      <c r="A24" s="3" t="s">
        <v>1298</v>
      </c>
    </row>
    <row r="25" spans="1:1" x14ac:dyDescent="0.25">
      <c r="A25" s="3" t="s">
        <v>1712</v>
      </c>
    </row>
    <row r="26" spans="1:1" x14ac:dyDescent="0.25">
      <c r="A26" t="s">
        <v>1300</v>
      </c>
    </row>
    <row r="27" spans="1:1" x14ac:dyDescent="0.25">
      <c r="A27" t="s">
        <v>1299</v>
      </c>
    </row>
    <row r="28" spans="1:1" x14ac:dyDescent="0.25">
      <c r="A28" t="s">
        <v>1301</v>
      </c>
    </row>
    <row r="29" spans="1:1" x14ac:dyDescent="0.25">
      <c r="A29" t="s">
        <v>1744</v>
      </c>
    </row>
    <row r="30" spans="1:1" ht="30" x14ac:dyDescent="0.25">
      <c r="A30" s="97" t="s">
        <v>1713</v>
      </c>
    </row>
    <row r="31" spans="1:1" x14ac:dyDescent="0.25">
      <c r="A31" t="s">
        <v>1714</v>
      </c>
    </row>
    <row r="32" spans="1:1" x14ac:dyDescent="0.25">
      <c r="A32" t="s">
        <v>1360</v>
      </c>
    </row>
    <row r="34" spans="1:1" x14ac:dyDescent="0.25">
      <c r="A34" s="3" t="s">
        <v>1715</v>
      </c>
    </row>
    <row r="35" spans="1:1" x14ac:dyDescent="0.25">
      <c r="A35" s="2" t="s">
        <v>1716</v>
      </c>
    </row>
    <row r="36" spans="1:1" x14ac:dyDescent="0.25">
      <c r="A36" s="2" t="s">
        <v>1717</v>
      </c>
    </row>
    <row r="37" spans="1:1" s="3" customFormat="1" x14ac:dyDescent="0.25">
      <c r="A37" s="3" t="s">
        <v>1718</v>
      </c>
    </row>
    <row r="38" spans="1:1" x14ac:dyDescent="0.25">
      <c r="A38" s="2" t="s">
        <v>1719</v>
      </c>
    </row>
    <row r="39" spans="1:1" x14ac:dyDescent="0.25">
      <c r="A39" s="2"/>
    </row>
    <row r="40" spans="1:1" x14ac:dyDescent="0.25">
      <c r="A40" s="99" t="s">
        <v>1722</v>
      </c>
    </row>
    <row r="41" spans="1:1" x14ac:dyDescent="0.25">
      <c r="A41" s="100" t="s">
        <v>1364</v>
      </c>
    </row>
    <row r="42" spans="1:1" x14ac:dyDescent="0.25">
      <c r="A42" s="99" t="s">
        <v>1720</v>
      </c>
    </row>
    <row r="43" spans="1:1" x14ac:dyDescent="0.25">
      <c r="A43" s="100" t="s">
        <v>1721</v>
      </c>
    </row>
    <row r="44" spans="1:1" x14ac:dyDescent="0.25">
      <c r="A44" s="99"/>
    </row>
    <row r="45" spans="1:1" x14ac:dyDescent="0.25">
      <c r="A45" s="99" t="s">
        <v>1723</v>
      </c>
    </row>
    <row r="46" spans="1:1" x14ac:dyDescent="0.25">
      <c r="A46" s="100" t="s">
        <v>1365</v>
      </c>
    </row>
    <row r="47" spans="1:1" x14ac:dyDescent="0.25">
      <c r="A47" s="100" t="s">
        <v>1724</v>
      </c>
    </row>
    <row r="48" spans="1:1" x14ac:dyDescent="0.25">
      <c r="A48" s="100" t="s">
        <v>1725</v>
      </c>
    </row>
    <row r="49" spans="1:1" x14ac:dyDescent="0.25">
      <c r="A49" s="100"/>
    </row>
    <row r="50" spans="1:1" x14ac:dyDescent="0.25">
      <c r="A50" s="99" t="s">
        <v>1849</v>
      </c>
    </row>
    <row r="51" spans="1:1" x14ac:dyDescent="0.25">
      <c r="A51" s="100" t="s">
        <v>1366</v>
      </c>
    </row>
    <row r="52" spans="1:1" x14ac:dyDescent="0.25">
      <c r="A52" s="100" t="s">
        <v>1850</v>
      </c>
    </row>
    <row r="53" spans="1:1" x14ac:dyDescent="0.25">
      <c r="A53" s="100" t="s">
        <v>1726</v>
      </c>
    </row>
    <row r="54" spans="1:1" x14ac:dyDescent="0.25">
      <c r="A54" s="100"/>
    </row>
    <row r="55" spans="1:1" x14ac:dyDescent="0.25">
      <c r="A55" s="99" t="s">
        <v>1727</v>
      </c>
    </row>
    <row r="56" spans="1:1" ht="45" x14ac:dyDescent="0.25">
      <c r="A56" s="100" t="s">
        <v>1367</v>
      </c>
    </row>
    <row r="57" spans="1:1" x14ac:dyDescent="0.25">
      <c r="A57" s="100" t="s">
        <v>1729</v>
      </c>
    </row>
    <row r="58" spans="1:1" x14ac:dyDescent="0.25">
      <c r="A58" s="100" t="s">
        <v>1728</v>
      </c>
    </row>
    <row r="59" spans="1:1" x14ac:dyDescent="0.25">
      <c r="A59" s="99"/>
    </row>
    <row r="60" spans="1:1" x14ac:dyDescent="0.25">
      <c r="A60" s="99" t="s">
        <v>1833</v>
      </c>
    </row>
    <row r="61" spans="1:1" x14ac:dyDescent="0.25">
      <c r="A61" s="100" t="s">
        <v>1368</v>
      </c>
    </row>
    <row r="62" spans="1:1" x14ac:dyDescent="0.25">
      <c r="A62" s="100" t="s">
        <v>1834</v>
      </c>
    </row>
    <row r="63" spans="1:1" x14ac:dyDescent="0.25">
      <c r="A63" s="100" t="s">
        <v>1730</v>
      </c>
    </row>
    <row r="64" spans="1:1" x14ac:dyDescent="0.25">
      <c r="A64" s="99"/>
    </row>
    <row r="65" spans="1:1" x14ac:dyDescent="0.25">
      <c r="A65" s="99" t="s">
        <v>1837</v>
      </c>
    </row>
    <row r="66" spans="1:1" x14ac:dyDescent="0.25">
      <c r="A66" s="100" t="s">
        <v>1361</v>
      </c>
    </row>
    <row r="67" spans="1:1" x14ac:dyDescent="0.25">
      <c r="A67" s="100" t="s">
        <v>1838</v>
      </c>
    </row>
    <row r="68" spans="1:1" x14ac:dyDescent="0.25">
      <c r="A68" s="100" t="s">
        <v>1731</v>
      </c>
    </row>
    <row r="69" spans="1:1" x14ac:dyDescent="0.25">
      <c r="A69" s="99"/>
    </row>
    <row r="70" spans="1:1" x14ac:dyDescent="0.25">
      <c r="A70" s="99" t="s">
        <v>1841</v>
      </c>
    </row>
    <row r="71" spans="1:1" x14ac:dyDescent="0.25">
      <c r="A71" s="100" t="s">
        <v>1362</v>
      </c>
    </row>
    <row r="72" spans="1:1" x14ac:dyDescent="0.25">
      <c r="A72" s="100" t="s">
        <v>1842</v>
      </c>
    </row>
    <row r="73" spans="1:1" x14ac:dyDescent="0.25">
      <c r="A73" s="100" t="s">
        <v>1732</v>
      </c>
    </row>
    <row r="74" spans="1:1" x14ac:dyDescent="0.25">
      <c r="A74" s="99"/>
    </row>
    <row r="75" spans="1:1" x14ac:dyDescent="0.25">
      <c r="A75" s="99" t="s">
        <v>1845</v>
      </c>
    </row>
    <row r="76" spans="1:1" x14ac:dyDescent="0.25">
      <c r="A76" s="100" t="s">
        <v>1363</v>
      </c>
    </row>
    <row r="77" spans="1:1" x14ac:dyDescent="0.25">
      <c r="A77" s="100" t="s">
        <v>1846</v>
      </c>
    </row>
    <row r="78" spans="1:1" x14ac:dyDescent="0.25">
      <c r="A78" s="100" t="s">
        <v>1733</v>
      </c>
    </row>
    <row r="79" spans="1:1" x14ac:dyDescent="0.25">
      <c r="A79" s="100"/>
    </row>
    <row r="80" spans="1:1" x14ac:dyDescent="0.25">
      <c r="A80" s="28" t="s">
        <v>1340</v>
      </c>
    </row>
    <row r="81" spans="1:1" ht="45" x14ac:dyDescent="0.25">
      <c r="A81" s="29" t="s">
        <v>1335</v>
      </c>
    </row>
    <row r="82" spans="1:1" ht="30" x14ac:dyDescent="0.25">
      <c r="A82" s="29" t="s">
        <v>1336</v>
      </c>
    </row>
    <row r="83" spans="1:1" x14ac:dyDescent="0.25">
      <c r="A83" s="29" t="s">
        <v>1337</v>
      </c>
    </row>
    <row r="84" spans="1:1" x14ac:dyDescent="0.25">
      <c r="A84" s="96" t="s">
        <v>1338</v>
      </c>
    </row>
    <row r="85" spans="1:1" x14ac:dyDescent="0.25">
      <c r="A85" s="30" t="s">
        <v>1371</v>
      </c>
    </row>
    <row r="86" spans="1:1" ht="15.75" customHeight="1" x14ac:dyDescent="0.25">
      <c r="A86" s="27" t="s">
        <v>1339</v>
      </c>
    </row>
    <row r="88" spans="1:1" x14ac:dyDescent="0.25">
      <c r="A88" s="3" t="s">
        <v>1823</v>
      </c>
    </row>
    <row r="89" spans="1:1" x14ac:dyDescent="0.25">
      <c r="A89" s="3" t="s">
        <v>1822</v>
      </c>
    </row>
    <row r="90" spans="1:1" x14ac:dyDescent="0.25">
      <c r="A90" t="s">
        <v>1821</v>
      </c>
    </row>
    <row r="91" spans="1:1" x14ac:dyDescent="0.25">
      <c r="A91" s="3" t="s">
        <v>1825</v>
      </c>
    </row>
    <row r="92" spans="1:1" x14ac:dyDescent="0.25">
      <c r="A92" s="3" t="s">
        <v>1824</v>
      </c>
    </row>
    <row r="94" spans="1:1" x14ac:dyDescent="0.25">
      <c r="A94" s="406" t="s">
        <v>1372</v>
      </c>
    </row>
    <row r="95" spans="1:1" x14ac:dyDescent="0.25">
      <c r="A95" t="s">
        <v>1745</v>
      </c>
    </row>
    <row r="96" spans="1:1" x14ac:dyDescent="0.25">
      <c r="A96" t="s">
        <v>1736</v>
      </c>
    </row>
    <row r="98" spans="1:1" x14ac:dyDescent="0.25">
      <c r="A98" t="s">
        <v>1735</v>
      </c>
    </row>
    <row r="100" spans="1:1" x14ac:dyDescent="0.25">
      <c r="A100" t="s">
        <v>1741</v>
      </c>
    </row>
    <row r="102" spans="1:1" x14ac:dyDescent="0.25">
      <c r="A102" t="s">
        <v>1737</v>
      </c>
    </row>
    <row r="104" spans="1:1" x14ac:dyDescent="0.25">
      <c r="A104" t="s">
        <v>1746</v>
      </c>
    </row>
    <row r="105" spans="1:1" x14ac:dyDescent="0.25">
      <c r="A105" t="s">
        <v>1747</v>
      </c>
    </row>
    <row r="108" spans="1:1" x14ac:dyDescent="0.25">
      <c r="A108" s="406" t="s">
        <v>1734</v>
      </c>
    </row>
    <row r="109" spans="1:1" x14ac:dyDescent="0.25">
      <c r="A109" t="s">
        <v>1748</v>
      </c>
    </row>
    <row r="110" spans="1:1" x14ac:dyDescent="0.25">
      <c r="A110" t="s">
        <v>1749</v>
      </c>
    </row>
  </sheetData>
  <hyperlinks>
    <hyperlink ref="A86" r:id="rId1" location=":~:text=of%20Housing%20and%20Urban%20Development,need%20of%20a%20permanent%20foundation" xr:uid="{6599AC1D-AEB2-4C68-9539-E0D60704E8C3}"/>
    <hyperlink ref="A85" r:id="rId2" location="page=3" xr:uid="{D05A67D1-8BF3-4660-8061-2ABAEB20D483}"/>
  </hyperlinks>
  <pageMargins left="0.7" right="0.7" top="0.75" bottom="0.75" header="0.3" footer="0.3"/>
  <pageSetup orientation="portrait" horizontalDpi="4294967295" verticalDpi="4294967295"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C9E36-8A83-4272-92CB-3D937381ECB4}">
  <dimension ref="A1:I109"/>
  <sheetViews>
    <sheetView zoomScale="110" zoomScaleNormal="110" workbookViewId="0">
      <pane ySplit="2" topLeftCell="A3" activePane="bottomLeft" state="frozen"/>
      <selection pane="bottomLeft" activeCell="F18" sqref="F18"/>
    </sheetView>
  </sheetViews>
  <sheetFormatPr defaultRowHeight="18.75" x14ac:dyDescent="0.3"/>
  <cols>
    <col min="1" max="1" width="116.140625" customWidth="1"/>
    <col min="2" max="2" width="132.5703125" customWidth="1"/>
    <col min="3" max="3" width="191.42578125" customWidth="1"/>
    <col min="4" max="4" width="222" customWidth="1"/>
    <col min="5" max="5" width="214.85546875" customWidth="1"/>
    <col min="6" max="6" width="51.140625" style="428" bestFit="1" customWidth="1"/>
  </cols>
  <sheetData>
    <row r="1" spans="1:6" ht="19.5" thickBot="1" x14ac:dyDescent="0.35">
      <c r="A1" s="112" t="s">
        <v>1804</v>
      </c>
    </row>
    <row r="2" spans="1:6" ht="19.5" thickBot="1" x14ac:dyDescent="0.35">
      <c r="A2" s="417" t="s">
        <v>1763</v>
      </c>
      <c r="B2" s="418" t="s">
        <v>1774</v>
      </c>
      <c r="C2" s="418" t="s">
        <v>1792</v>
      </c>
      <c r="D2" s="417" t="s">
        <v>1779</v>
      </c>
      <c r="E2" s="417" t="s">
        <v>1791</v>
      </c>
      <c r="F2" s="423" t="s">
        <v>1793</v>
      </c>
    </row>
    <row r="3" spans="1:6" x14ac:dyDescent="0.3">
      <c r="A3" s="413" t="s">
        <v>1765</v>
      </c>
      <c r="B3" s="419" t="s">
        <v>1771</v>
      </c>
      <c r="C3" s="421" t="s">
        <v>1775</v>
      </c>
      <c r="D3" s="413" t="s">
        <v>1780</v>
      </c>
      <c r="E3" s="413" t="s">
        <v>1785</v>
      </c>
      <c r="F3" s="424"/>
    </row>
    <row r="4" spans="1:6" x14ac:dyDescent="0.3">
      <c r="A4" s="413" t="s">
        <v>1768</v>
      </c>
      <c r="B4" s="420" t="s">
        <v>1769</v>
      </c>
      <c r="C4" s="419" t="s">
        <v>1781</v>
      </c>
      <c r="D4" s="414" t="s">
        <v>1778</v>
      </c>
      <c r="E4" s="422" t="s">
        <v>1784</v>
      </c>
      <c r="F4" s="425" t="s">
        <v>1826</v>
      </c>
    </row>
    <row r="5" spans="1:6" x14ac:dyDescent="0.3">
      <c r="A5" s="414" t="s">
        <v>1764</v>
      </c>
      <c r="B5" s="420" t="s">
        <v>1770</v>
      </c>
      <c r="C5" s="420" t="s">
        <v>1776</v>
      </c>
      <c r="D5" s="414" t="s">
        <v>1782</v>
      </c>
      <c r="E5" s="414" t="s">
        <v>1786</v>
      </c>
      <c r="F5" s="424"/>
    </row>
    <row r="6" spans="1:6" x14ac:dyDescent="0.3">
      <c r="A6" s="414" t="s">
        <v>1766</v>
      </c>
      <c r="B6" s="419"/>
      <c r="C6" s="420" t="s">
        <v>1761</v>
      </c>
      <c r="D6" s="413"/>
      <c r="E6" s="414" t="s">
        <v>1790</v>
      </c>
      <c r="F6" s="426" t="s">
        <v>1802</v>
      </c>
    </row>
    <row r="7" spans="1:6" x14ac:dyDescent="0.3">
      <c r="A7" s="414"/>
      <c r="B7" s="421" t="s">
        <v>1773</v>
      </c>
      <c r="C7" s="419"/>
      <c r="D7" s="415" t="s">
        <v>1783</v>
      </c>
      <c r="E7" s="414"/>
      <c r="F7" s="429" t="s">
        <v>1794</v>
      </c>
    </row>
    <row r="8" spans="1:6" x14ac:dyDescent="0.3">
      <c r="A8" s="415" t="s">
        <v>1767</v>
      </c>
      <c r="B8" s="419"/>
      <c r="C8" s="421" t="s">
        <v>1777</v>
      </c>
      <c r="D8" s="413"/>
      <c r="E8" s="415" t="s">
        <v>1788</v>
      </c>
      <c r="F8" s="429" t="s">
        <v>1795</v>
      </c>
    </row>
    <row r="9" spans="1:6" x14ac:dyDescent="0.3">
      <c r="A9" s="415" t="s">
        <v>1772</v>
      </c>
      <c r="B9" s="419"/>
      <c r="C9" s="419"/>
      <c r="D9" s="413"/>
      <c r="E9" s="414" t="s">
        <v>1789</v>
      </c>
      <c r="F9" s="425"/>
    </row>
    <row r="10" spans="1:6" x14ac:dyDescent="0.3">
      <c r="A10" s="414"/>
      <c r="B10" s="419"/>
      <c r="C10" s="419"/>
      <c r="D10" s="413"/>
      <c r="E10" s="414" t="s">
        <v>1787</v>
      </c>
      <c r="F10" s="426" t="s">
        <v>1827</v>
      </c>
    </row>
    <row r="11" spans="1:6" x14ac:dyDescent="0.3">
      <c r="A11" s="413"/>
      <c r="B11" s="419"/>
      <c r="C11" s="419"/>
      <c r="D11" s="413"/>
      <c r="E11" s="413"/>
      <c r="F11" s="429" t="s">
        <v>1797</v>
      </c>
    </row>
    <row r="12" spans="1:6" x14ac:dyDescent="0.3">
      <c r="A12" s="413"/>
      <c r="B12" s="419"/>
      <c r="C12" s="419"/>
      <c r="D12" s="413"/>
      <c r="E12" s="413"/>
      <c r="F12" s="429" t="s">
        <v>1796</v>
      </c>
    </row>
    <row r="13" spans="1:6" x14ac:dyDescent="0.3">
      <c r="A13" s="413"/>
      <c r="B13" s="419"/>
      <c r="C13" s="419"/>
      <c r="D13" s="413"/>
      <c r="E13" s="413"/>
      <c r="F13" s="429" t="s">
        <v>1798</v>
      </c>
    </row>
    <row r="14" spans="1:6" x14ac:dyDescent="0.3">
      <c r="A14" s="413"/>
      <c r="B14" s="419"/>
      <c r="C14" s="419"/>
      <c r="D14" s="413"/>
      <c r="E14" s="413"/>
      <c r="F14" s="429" t="s">
        <v>1799</v>
      </c>
    </row>
    <row r="15" spans="1:6" x14ac:dyDescent="0.3">
      <c r="A15" s="413"/>
      <c r="B15" s="419"/>
      <c r="C15" s="419"/>
      <c r="D15" s="413"/>
      <c r="E15" s="413"/>
      <c r="F15" s="425"/>
    </row>
    <row r="16" spans="1:6" x14ac:dyDescent="0.3">
      <c r="A16" s="413"/>
      <c r="B16" s="419"/>
      <c r="C16" s="419"/>
      <c r="D16" s="413"/>
      <c r="E16" s="413"/>
      <c r="F16" s="426" t="s">
        <v>1803</v>
      </c>
    </row>
    <row r="17" spans="1:9" x14ac:dyDescent="0.3">
      <c r="A17" s="413"/>
      <c r="B17" s="419"/>
      <c r="C17" s="419"/>
      <c r="D17" s="413"/>
      <c r="E17" s="413"/>
      <c r="F17" s="429" t="s">
        <v>1800</v>
      </c>
    </row>
    <row r="18" spans="1:9" x14ac:dyDescent="0.3">
      <c r="A18" s="413"/>
      <c r="B18" s="419"/>
      <c r="C18" s="419"/>
      <c r="D18" s="413"/>
      <c r="E18" s="413"/>
      <c r="F18" s="429" t="s">
        <v>1801</v>
      </c>
    </row>
    <row r="19" spans="1:9" ht="19.5" thickBot="1" x14ac:dyDescent="0.35">
      <c r="A19" s="413"/>
      <c r="B19" s="419"/>
      <c r="C19" s="419"/>
      <c r="D19" s="413"/>
      <c r="E19" s="413"/>
      <c r="F19" s="427"/>
    </row>
    <row r="20" spans="1:9" x14ac:dyDescent="0.3">
      <c r="A20" s="413"/>
      <c r="B20" s="419"/>
      <c r="C20" s="419"/>
      <c r="D20" s="413"/>
      <c r="E20" s="413"/>
    </row>
    <row r="21" spans="1:9" x14ac:dyDescent="0.3">
      <c r="A21" s="415"/>
      <c r="B21" s="419"/>
      <c r="C21" s="419"/>
      <c r="D21" s="413"/>
      <c r="E21" s="413"/>
      <c r="I21" s="30"/>
    </row>
    <row r="22" spans="1:9" x14ac:dyDescent="0.3">
      <c r="A22" s="413"/>
      <c r="B22" s="419"/>
      <c r="C22" s="419"/>
      <c r="D22" s="413"/>
      <c r="E22" s="413"/>
    </row>
    <row r="23" spans="1:9" x14ac:dyDescent="0.3">
      <c r="A23" s="413"/>
      <c r="B23" s="419"/>
      <c r="C23" s="419"/>
      <c r="D23" s="413"/>
      <c r="E23" s="413"/>
    </row>
    <row r="24" spans="1:9" x14ac:dyDescent="0.3">
      <c r="A24" s="413"/>
      <c r="B24" s="419"/>
      <c r="C24" s="419"/>
      <c r="D24" s="413"/>
      <c r="E24" s="413"/>
    </row>
    <row r="25" spans="1:9" x14ac:dyDescent="0.3">
      <c r="A25" s="413"/>
      <c r="B25" s="419"/>
      <c r="C25" s="419"/>
      <c r="D25" s="413"/>
      <c r="E25" s="413"/>
    </row>
    <row r="26" spans="1:9" x14ac:dyDescent="0.3">
      <c r="A26" s="413"/>
      <c r="B26" s="419"/>
      <c r="C26" s="419"/>
      <c r="D26" s="413"/>
      <c r="E26" s="413"/>
    </row>
    <row r="27" spans="1:9" x14ac:dyDescent="0.3">
      <c r="A27" s="413"/>
      <c r="B27" s="419"/>
      <c r="C27" s="419"/>
      <c r="D27" s="413"/>
      <c r="E27" s="413"/>
    </row>
    <row r="28" spans="1:9" x14ac:dyDescent="0.3">
      <c r="A28" s="413"/>
      <c r="B28" s="419"/>
      <c r="C28" s="419"/>
      <c r="D28" s="413"/>
      <c r="E28" s="413"/>
    </row>
    <row r="29" spans="1:9" x14ac:dyDescent="0.3">
      <c r="A29" s="413"/>
      <c r="B29" s="419"/>
      <c r="C29" s="419"/>
      <c r="D29" s="413"/>
      <c r="E29" s="413"/>
    </row>
    <row r="30" spans="1:9" x14ac:dyDescent="0.3">
      <c r="A30" s="413"/>
      <c r="B30" s="419"/>
      <c r="C30" s="419"/>
      <c r="D30" s="413"/>
      <c r="E30" s="413"/>
    </row>
    <row r="31" spans="1:9" x14ac:dyDescent="0.3">
      <c r="A31" s="413"/>
      <c r="B31" s="419"/>
      <c r="C31" s="419"/>
      <c r="D31" s="413"/>
      <c r="E31" s="413"/>
    </row>
    <row r="32" spans="1:9" x14ac:dyDescent="0.3">
      <c r="A32" s="413"/>
      <c r="B32" s="419"/>
      <c r="C32" s="419"/>
      <c r="D32" s="413"/>
      <c r="E32" s="413"/>
    </row>
    <row r="33" spans="1:5" x14ac:dyDescent="0.3">
      <c r="A33" s="413"/>
      <c r="B33" s="419"/>
      <c r="C33" s="419"/>
      <c r="D33" s="413"/>
      <c r="E33" s="413"/>
    </row>
    <row r="34" spans="1:5" x14ac:dyDescent="0.3">
      <c r="A34" s="413"/>
      <c r="B34" s="419"/>
      <c r="C34" s="419"/>
      <c r="D34" s="413"/>
      <c r="E34" s="413"/>
    </row>
    <row r="35" spans="1:5" x14ac:dyDescent="0.3">
      <c r="A35" s="413"/>
      <c r="B35" s="419"/>
      <c r="C35" s="419"/>
      <c r="D35" s="413"/>
      <c r="E35" s="413"/>
    </row>
    <row r="36" spans="1:5" x14ac:dyDescent="0.3">
      <c r="A36" s="413"/>
      <c r="B36" s="419"/>
      <c r="C36" s="419"/>
      <c r="D36" s="413"/>
      <c r="E36" s="413"/>
    </row>
    <row r="37" spans="1:5" x14ac:dyDescent="0.3">
      <c r="A37" s="413"/>
      <c r="B37" s="419"/>
      <c r="C37" s="419"/>
      <c r="D37" s="413"/>
      <c r="E37" s="413"/>
    </row>
    <row r="38" spans="1:5" x14ac:dyDescent="0.3">
      <c r="A38" s="413"/>
      <c r="B38" s="419"/>
      <c r="C38" s="419"/>
      <c r="D38" s="413"/>
      <c r="E38" s="413"/>
    </row>
    <row r="39" spans="1:5" x14ac:dyDescent="0.3">
      <c r="A39" s="413"/>
      <c r="B39" s="419"/>
      <c r="C39" s="419"/>
      <c r="D39" s="413"/>
      <c r="E39" s="413"/>
    </row>
    <row r="40" spans="1:5" x14ac:dyDescent="0.3">
      <c r="A40" s="413"/>
      <c r="B40" s="419"/>
      <c r="C40" s="419"/>
      <c r="D40" s="413"/>
      <c r="E40" s="413"/>
    </row>
    <row r="41" spans="1:5" x14ac:dyDescent="0.3">
      <c r="A41" s="413"/>
      <c r="B41" s="419"/>
      <c r="C41" s="419"/>
      <c r="D41" s="413"/>
      <c r="E41" s="413"/>
    </row>
    <row r="42" spans="1:5" x14ac:dyDescent="0.3">
      <c r="A42" s="413"/>
      <c r="B42" s="419"/>
      <c r="C42" s="419"/>
      <c r="D42" s="413"/>
      <c r="E42" s="413"/>
    </row>
    <row r="43" spans="1:5" x14ac:dyDescent="0.3">
      <c r="A43" s="413"/>
      <c r="B43" s="419"/>
      <c r="C43" s="419"/>
      <c r="D43" s="413"/>
      <c r="E43" s="413"/>
    </row>
    <row r="44" spans="1:5" x14ac:dyDescent="0.3">
      <c r="A44" s="413"/>
      <c r="B44" s="419"/>
      <c r="C44" s="419"/>
      <c r="D44" s="413"/>
      <c r="E44" s="413"/>
    </row>
    <row r="45" spans="1:5" x14ac:dyDescent="0.3">
      <c r="A45" s="413"/>
      <c r="B45" s="419"/>
      <c r="C45" s="419"/>
      <c r="D45" s="413"/>
      <c r="E45" s="413"/>
    </row>
    <row r="46" spans="1:5" x14ac:dyDescent="0.3">
      <c r="A46" s="413"/>
      <c r="B46" s="419"/>
      <c r="C46" s="419"/>
      <c r="D46" s="413"/>
      <c r="E46" s="413"/>
    </row>
    <row r="47" spans="1:5" x14ac:dyDescent="0.3">
      <c r="A47" s="413"/>
      <c r="B47" s="419"/>
      <c r="C47" s="419"/>
      <c r="D47" s="413"/>
      <c r="E47" s="413"/>
    </row>
    <row r="48" spans="1:5" ht="19.5" thickBot="1" x14ac:dyDescent="0.35">
      <c r="A48" s="413"/>
      <c r="B48" s="419"/>
      <c r="C48" s="419"/>
      <c r="D48" s="413"/>
      <c r="E48" s="416"/>
    </row>
    <row r="49" spans="1:4" x14ac:dyDescent="0.3">
      <c r="A49" s="413"/>
      <c r="B49" s="419"/>
      <c r="C49" s="419"/>
      <c r="D49" s="413"/>
    </row>
    <row r="50" spans="1:4" x14ac:dyDescent="0.3">
      <c r="A50" s="413"/>
      <c r="B50" s="419"/>
      <c r="C50" s="419"/>
      <c r="D50" s="413"/>
    </row>
    <row r="51" spans="1:4" x14ac:dyDescent="0.3">
      <c r="A51" s="413"/>
      <c r="B51" s="419"/>
      <c r="C51" s="419"/>
      <c r="D51" s="413"/>
    </row>
    <row r="52" spans="1:4" x14ac:dyDescent="0.3">
      <c r="A52" s="413"/>
      <c r="B52" s="419"/>
      <c r="C52" s="419"/>
      <c r="D52" s="413"/>
    </row>
    <row r="53" spans="1:4" x14ac:dyDescent="0.3">
      <c r="A53" s="413"/>
      <c r="B53" s="419"/>
      <c r="C53" s="419"/>
      <c r="D53" s="413"/>
    </row>
    <row r="54" spans="1:4" x14ac:dyDescent="0.3">
      <c r="A54" s="413"/>
      <c r="B54" s="419"/>
      <c r="C54" s="419"/>
      <c r="D54" s="413"/>
    </row>
    <row r="55" spans="1:4" x14ac:dyDescent="0.3">
      <c r="A55" s="413"/>
      <c r="B55" s="419"/>
      <c r="C55" s="419"/>
      <c r="D55" s="413"/>
    </row>
    <row r="56" spans="1:4" x14ac:dyDescent="0.3">
      <c r="A56" s="413" t="s">
        <v>1762</v>
      </c>
      <c r="B56" s="419"/>
      <c r="C56" s="419"/>
      <c r="D56" s="413"/>
    </row>
    <row r="57" spans="1:4" x14ac:dyDescent="0.3">
      <c r="A57" s="413"/>
      <c r="B57" s="419"/>
      <c r="C57" s="419"/>
      <c r="D57" s="413"/>
    </row>
    <row r="58" spans="1:4" x14ac:dyDescent="0.3">
      <c r="A58" s="413"/>
      <c r="B58" s="419"/>
      <c r="C58" s="419"/>
      <c r="D58" s="413"/>
    </row>
    <row r="59" spans="1:4" x14ac:dyDescent="0.3">
      <c r="A59" s="413"/>
      <c r="B59" s="419"/>
      <c r="C59" s="419"/>
      <c r="D59" s="413"/>
    </row>
    <row r="60" spans="1:4" x14ac:dyDescent="0.3">
      <c r="A60" s="413"/>
      <c r="B60" s="419"/>
      <c r="C60" s="419"/>
      <c r="D60" s="413"/>
    </row>
    <row r="61" spans="1:4" ht="19.5" thickBot="1" x14ac:dyDescent="0.35">
      <c r="A61" s="413"/>
      <c r="B61" s="416"/>
      <c r="C61" s="419"/>
      <c r="D61" s="413"/>
    </row>
    <row r="62" spans="1:4" x14ac:dyDescent="0.3">
      <c r="A62" s="413"/>
      <c r="B62" s="419"/>
      <c r="C62" s="419"/>
      <c r="D62" s="413"/>
    </row>
    <row r="63" spans="1:4" x14ac:dyDescent="0.3">
      <c r="A63" s="413"/>
      <c r="B63" s="419"/>
      <c r="C63" s="419"/>
      <c r="D63" s="413"/>
    </row>
    <row r="64" spans="1:4" ht="19.5" thickBot="1" x14ac:dyDescent="0.35">
      <c r="A64" s="413"/>
      <c r="B64" s="419"/>
      <c r="C64" s="416"/>
      <c r="D64" s="413"/>
    </row>
    <row r="65" spans="1:4" ht="19.5" thickBot="1" x14ac:dyDescent="0.35">
      <c r="A65" s="413"/>
      <c r="B65" s="419"/>
      <c r="D65" s="416"/>
    </row>
    <row r="66" spans="1:4" x14ac:dyDescent="0.3">
      <c r="A66" s="413"/>
      <c r="B66" s="419"/>
    </row>
    <row r="67" spans="1:4" x14ac:dyDescent="0.3">
      <c r="A67" s="413"/>
      <c r="B67" s="419"/>
    </row>
    <row r="68" spans="1:4" x14ac:dyDescent="0.3">
      <c r="A68" s="413"/>
      <c r="B68" s="419"/>
    </row>
    <row r="69" spans="1:4" x14ac:dyDescent="0.3">
      <c r="A69" s="413"/>
      <c r="B69" s="419"/>
    </row>
    <row r="70" spans="1:4" x14ac:dyDescent="0.3">
      <c r="A70" s="413"/>
      <c r="B70" s="419"/>
    </row>
    <row r="71" spans="1:4" x14ac:dyDescent="0.3">
      <c r="A71" s="413"/>
      <c r="B71" s="419"/>
    </row>
    <row r="72" spans="1:4" x14ac:dyDescent="0.3">
      <c r="A72" s="413"/>
      <c r="B72" s="419"/>
    </row>
    <row r="73" spans="1:4" x14ac:dyDescent="0.3">
      <c r="A73" s="413"/>
    </row>
    <row r="74" spans="1:4" x14ac:dyDescent="0.3">
      <c r="A74" s="413"/>
    </row>
    <row r="75" spans="1:4" x14ac:dyDescent="0.3">
      <c r="A75" s="413"/>
    </row>
    <row r="76" spans="1:4" x14ac:dyDescent="0.3">
      <c r="A76" s="413"/>
    </row>
    <row r="77" spans="1:4" x14ac:dyDescent="0.3">
      <c r="A77" s="413"/>
    </row>
    <row r="78" spans="1:4" x14ac:dyDescent="0.3">
      <c r="A78" s="413"/>
    </row>
    <row r="79" spans="1:4" x14ac:dyDescent="0.3">
      <c r="A79" s="413"/>
    </row>
    <row r="80" spans="1:4" x14ac:dyDescent="0.3">
      <c r="A80" s="413"/>
    </row>
    <row r="81" spans="1:1" x14ac:dyDescent="0.3">
      <c r="A81" s="413"/>
    </row>
    <row r="82" spans="1:1" x14ac:dyDescent="0.3">
      <c r="A82" s="413"/>
    </row>
    <row r="83" spans="1:1" x14ac:dyDescent="0.3">
      <c r="A83" s="413"/>
    </row>
    <row r="84" spans="1:1" x14ac:dyDescent="0.3">
      <c r="A84" s="413"/>
    </row>
    <row r="85" spans="1:1" x14ac:dyDescent="0.3">
      <c r="A85" s="413"/>
    </row>
    <row r="86" spans="1:1" x14ac:dyDescent="0.3">
      <c r="A86" s="413"/>
    </row>
    <row r="87" spans="1:1" x14ac:dyDescent="0.3">
      <c r="A87" s="413"/>
    </row>
    <row r="88" spans="1:1" x14ac:dyDescent="0.3">
      <c r="A88" s="413"/>
    </row>
    <row r="89" spans="1:1" x14ac:dyDescent="0.3">
      <c r="A89" s="413"/>
    </row>
    <row r="90" spans="1:1" x14ac:dyDescent="0.3">
      <c r="A90" s="413"/>
    </row>
    <row r="91" spans="1:1" x14ac:dyDescent="0.3">
      <c r="A91" s="413"/>
    </row>
    <row r="92" spans="1:1" x14ac:dyDescent="0.3">
      <c r="A92" s="413"/>
    </row>
    <row r="93" spans="1:1" x14ac:dyDescent="0.3">
      <c r="A93" s="413"/>
    </row>
    <row r="94" spans="1:1" x14ac:dyDescent="0.3">
      <c r="A94" s="413"/>
    </row>
    <row r="95" spans="1:1" x14ac:dyDescent="0.3">
      <c r="A95" s="413"/>
    </row>
    <row r="96" spans="1:1" x14ac:dyDescent="0.3">
      <c r="A96" s="413"/>
    </row>
    <row r="97" spans="1:1" x14ac:dyDescent="0.3">
      <c r="A97" s="413"/>
    </row>
    <row r="98" spans="1:1" x14ac:dyDescent="0.3">
      <c r="A98" s="413"/>
    </row>
    <row r="99" spans="1:1" x14ac:dyDescent="0.3">
      <c r="A99" s="413"/>
    </row>
    <row r="100" spans="1:1" x14ac:dyDescent="0.3">
      <c r="A100" s="413"/>
    </row>
    <row r="101" spans="1:1" x14ac:dyDescent="0.3">
      <c r="A101" s="413"/>
    </row>
    <row r="102" spans="1:1" x14ac:dyDescent="0.3">
      <c r="A102" s="413"/>
    </row>
    <row r="103" spans="1:1" x14ac:dyDescent="0.3">
      <c r="A103" s="413"/>
    </row>
    <row r="104" spans="1:1" x14ac:dyDescent="0.3">
      <c r="A104" s="413"/>
    </row>
    <row r="105" spans="1:1" x14ac:dyDescent="0.3">
      <c r="A105" s="413"/>
    </row>
    <row r="106" spans="1:1" x14ac:dyDescent="0.3">
      <c r="A106" s="413"/>
    </row>
    <row r="107" spans="1:1" x14ac:dyDescent="0.3">
      <c r="A107" s="413"/>
    </row>
    <row r="108" spans="1:1" x14ac:dyDescent="0.3">
      <c r="A108" s="413"/>
    </row>
    <row r="109" spans="1:1" ht="19.5" thickBot="1" x14ac:dyDescent="0.35">
      <c r="A109" s="416"/>
    </row>
  </sheetData>
  <hyperlinks>
    <hyperlink ref="A5" r:id="rId1" xr:uid="{CC58BD4E-5E21-4996-982B-6CB31D1FA872}"/>
    <hyperlink ref="A6" r:id="rId2" xr:uid="{BC97B193-C424-453B-AB95-FAE19F6C6779}"/>
    <hyperlink ref="B4" r:id="rId3" xr:uid="{2AD99D3D-0A71-453F-8BF5-BF3B664EFC0A}"/>
    <hyperlink ref="B5" r:id="rId4" xr:uid="{ABFEC79F-CCE1-446A-B879-F7EFABCDB9B1}"/>
    <hyperlink ref="C5" r:id="rId5" xr:uid="{904A4AB2-F6CA-4935-9449-53E6BE1B7CF6}"/>
    <hyperlink ref="C6" r:id="rId6" xr:uid="{2E45E1E8-298D-40C6-BA43-83CA3D1FF6B1}"/>
    <hyperlink ref="D4" r:id="rId7" xr:uid="{FD5F53B7-E609-4A60-9A81-6145E9F449D7}"/>
    <hyperlink ref="D5" r:id="rId8" xr:uid="{D9D477E0-9B73-48F7-9762-63C540410288}"/>
    <hyperlink ref="E4" r:id="rId9" xr:uid="{1186661D-7F51-41A9-9BAC-B95C9A6B69D8}"/>
    <hyperlink ref="E5" r:id="rId10" location="data" xr:uid="{789ABCCD-EBD3-4778-A31B-BAD2C08F93F0}"/>
    <hyperlink ref="E10" r:id="rId11" location="3/33.47/-97.5" xr:uid="{03C1252D-96FE-4E93-BDCF-2B668D6E9D81}"/>
    <hyperlink ref="E9" r:id="rId12" xr:uid="{27A32D4D-F289-4A56-90A2-1DE3E0D55A58}"/>
    <hyperlink ref="E6" r:id="rId13" location=":~:text=Communities%20within%202020%20census%20tracts,and%20Economic%20Justice%20Screening%20Tool." xr:uid="{BFE6688D-EDB0-4E8B-9CCA-EDD51B771504}"/>
  </hyperlinks>
  <pageMargins left="0.7" right="0.7" top="0.75" bottom="0.75" header="0.3" footer="0.3"/>
  <pageSetup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Incorporated_Social_Vul_2021</vt:lpstr>
      <vt:lpstr>Unincorporated_Social_Vul_2021</vt:lpstr>
      <vt:lpstr>Communities_Social_Vul_2021</vt:lpstr>
      <vt:lpstr>Counties_Social_Vul_2021</vt:lpstr>
      <vt:lpstr>Regions_Social_Vul_2021</vt:lpstr>
      <vt:lpstr>All_Social_Vul_Data_2021</vt:lpstr>
      <vt:lpstr>Metadata</vt:lpstr>
      <vt:lpstr>Other_Indices</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cp:lastModifiedBy>
  <dcterms:created xsi:type="dcterms:W3CDTF">2019-10-17T18:12:25Z</dcterms:created>
  <dcterms:modified xsi:type="dcterms:W3CDTF">2025-02-10T20:11:51Z</dcterms:modified>
</cp:coreProperties>
</file>