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ing\aSFHA_bSF\Data\Population_Displacement_Shelter\"/>
    </mc:Choice>
  </mc:AlternateContent>
  <xr:revisionPtr revIDLastSave="0" documentId="13_ncr:1_{4514E1E0-27D9-47B8-8C0E-B6079286B2D0}" xr6:coauthVersionLast="47" xr6:coauthVersionMax="47" xr10:uidLastSave="{00000000-0000-0000-0000-000000000000}"/>
  <bookViews>
    <workbookView xWindow="-108" yWindow="-108" windowWidth="23256" windowHeight="12456" xr2:uid="{5810ADFA-EF33-411F-A1B4-86EE69C154E3}"/>
  </bookViews>
  <sheets>
    <sheet name="Community_County_State_DEC2020" sheetId="1" r:id="rId1"/>
    <sheet name="Region_DEC2020" sheetId="4" r:id="rId2"/>
    <sheet name="Top10_Lists" sheetId="3" r:id="rId3"/>
    <sheet name="Metadata" sheetId="2" r:id="rId4"/>
  </sheets>
  <definedNames>
    <definedName name="_xlnm._FilterDatabase" localSheetId="0" hidden="1">Community_County_State_DEC2020!$C$4:$AR$4</definedName>
    <definedName name="_xlnm._FilterDatabase" localSheetId="1" hidden="1">Region_DEC2020!$C$4:$AR$4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4" l="1"/>
  <c r="AD6" i="4"/>
  <c r="AD7" i="4"/>
  <c r="AD8" i="4"/>
  <c r="AD9" i="4"/>
  <c r="AG9" i="4" s="1"/>
  <c r="AD10" i="4"/>
  <c r="AG6" i="4" s="1"/>
  <c r="AD11" i="4"/>
  <c r="AG11" i="4" s="1"/>
  <c r="AD12" i="4"/>
  <c r="AG12" i="4" s="1"/>
  <c r="AD13" i="4"/>
  <c r="AD14" i="4"/>
  <c r="AD15" i="4"/>
  <c r="AG15" i="4" s="1"/>
  <c r="Y6" i="4"/>
  <c r="Y7" i="4"/>
  <c r="Y8" i="4"/>
  <c r="Y9" i="4"/>
  <c r="Y10" i="4"/>
  <c r="Y11" i="4"/>
  <c r="Z11" i="4" s="1"/>
  <c r="Y12" i="4"/>
  <c r="Z12" i="4" s="1"/>
  <c r="Y13" i="4"/>
  <c r="Y14" i="4"/>
  <c r="Y15" i="4"/>
  <c r="W6" i="4"/>
  <c r="W7" i="4"/>
  <c r="W8" i="4"/>
  <c r="W9" i="4"/>
  <c r="W10" i="4"/>
  <c r="W11" i="4"/>
  <c r="W12" i="4"/>
  <c r="W13" i="4"/>
  <c r="W14" i="4"/>
  <c r="Z14" i="4" s="1"/>
  <c r="W15" i="4"/>
  <c r="U6" i="4"/>
  <c r="U7" i="4"/>
  <c r="U8" i="4"/>
  <c r="U9" i="4"/>
  <c r="U10" i="4"/>
  <c r="U11" i="4"/>
  <c r="U12" i="4"/>
  <c r="U13" i="4"/>
  <c r="U14" i="4"/>
  <c r="U15" i="4"/>
  <c r="S6" i="4"/>
  <c r="S7" i="4"/>
  <c r="S8" i="4"/>
  <c r="S9" i="4"/>
  <c r="S10" i="4"/>
  <c r="S11" i="4"/>
  <c r="S12" i="4"/>
  <c r="S13" i="4"/>
  <c r="S14" i="4"/>
  <c r="S15" i="4"/>
  <c r="Q6" i="4"/>
  <c r="Q7" i="4"/>
  <c r="Z7" i="4" s="1"/>
  <c r="Q8" i="4"/>
  <c r="Q9" i="4"/>
  <c r="Q10" i="4"/>
  <c r="Q11" i="4"/>
  <c r="Q12" i="4"/>
  <c r="Q13" i="4"/>
  <c r="Q14" i="4"/>
  <c r="Q15" i="4"/>
  <c r="O6" i="4"/>
  <c r="O7" i="4"/>
  <c r="O8" i="4"/>
  <c r="O9" i="4"/>
  <c r="O10" i="4"/>
  <c r="O11" i="4"/>
  <c r="O12" i="4"/>
  <c r="O13" i="4"/>
  <c r="O14" i="4"/>
  <c r="O15" i="4"/>
  <c r="M6" i="4"/>
  <c r="M7" i="4"/>
  <c r="M8" i="4"/>
  <c r="M9" i="4"/>
  <c r="M10" i="4"/>
  <c r="M11" i="4"/>
  <c r="M12" i="4"/>
  <c r="M13" i="4"/>
  <c r="M14" i="4"/>
  <c r="M15" i="4"/>
  <c r="AD5" i="4"/>
  <c r="Y5" i="4"/>
  <c r="W5" i="4"/>
  <c r="U5" i="4"/>
  <c r="S5" i="4"/>
  <c r="Q5" i="4"/>
  <c r="O5" i="4"/>
  <c r="M5" i="4"/>
  <c r="AG5" i="4" l="1"/>
  <c r="Z5" i="4"/>
  <c r="AG7" i="4"/>
  <c r="AG14" i="4"/>
  <c r="AG13" i="4"/>
  <c r="Z10" i="4"/>
  <c r="AF10" i="4" s="1"/>
  <c r="Z9" i="4"/>
  <c r="Z6" i="4"/>
  <c r="Z8" i="4"/>
  <c r="AG10" i="4"/>
  <c r="Z15" i="4"/>
  <c r="Z13" i="4"/>
  <c r="AF9" i="4" l="1"/>
  <c r="AF6" i="4"/>
  <c r="AF5" i="4"/>
  <c r="AF13" i="4"/>
  <c r="AF7" i="4"/>
  <c r="AF15" i="4"/>
  <c r="AF11" i="4"/>
  <c r="AF12" i="4"/>
  <c r="AF8" i="4"/>
  <c r="AF14" i="4"/>
  <c r="AD364" i="1" l="1"/>
  <c r="Y364" i="1"/>
  <c r="W364" i="1"/>
  <c r="U364" i="1"/>
  <c r="S364" i="1"/>
  <c r="Q364" i="1"/>
  <c r="O364" i="1"/>
  <c r="M364" i="1"/>
  <c r="Z364" i="1" l="1"/>
  <c r="AD6" i="1"/>
  <c r="AD7" i="1"/>
  <c r="AD8" i="1"/>
  <c r="AD9" i="1"/>
  <c r="AD11" i="1"/>
  <c r="AD12" i="1"/>
  <c r="AD13" i="1"/>
  <c r="AD15" i="1"/>
  <c r="AD16" i="1"/>
  <c r="AD17" i="1"/>
  <c r="AD18" i="1"/>
  <c r="AD19" i="1"/>
  <c r="AD21" i="1"/>
  <c r="AD22" i="1"/>
  <c r="AD23" i="1"/>
  <c r="AD24" i="1"/>
  <c r="AD25" i="1"/>
  <c r="AD27" i="1"/>
  <c r="AD28" i="1"/>
  <c r="AD29" i="1"/>
  <c r="AD30" i="1"/>
  <c r="AG30" i="1" s="1"/>
  <c r="AD31" i="1"/>
  <c r="AD32" i="1"/>
  <c r="AD33" i="1"/>
  <c r="AD35" i="1"/>
  <c r="AD36" i="1"/>
  <c r="AG36" i="1" s="1"/>
  <c r="AD37" i="1"/>
  <c r="AD38" i="1"/>
  <c r="AD40" i="1"/>
  <c r="AD41" i="1"/>
  <c r="AD43" i="1"/>
  <c r="AD44" i="1"/>
  <c r="AD46" i="1"/>
  <c r="AD47" i="1"/>
  <c r="AD49" i="1"/>
  <c r="AD50" i="1"/>
  <c r="AD51" i="1"/>
  <c r="AD52" i="1"/>
  <c r="AD53" i="1"/>
  <c r="AG53" i="1" s="1"/>
  <c r="AD54" i="1"/>
  <c r="AD55" i="1"/>
  <c r="AD56" i="1"/>
  <c r="AD57" i="1"/>
  <c r="AG57" i="1" s="1"/>
  <c r="AD58" i="1"/>
  <c r="AD59" i="1"/>
  <c r="AD61" i="1"/>
  <c r="AD62" i="1"/>
  <c r="AD63" i="1"/>
  <c r="AD65" i="1"/>
  <c r="AD66" i="1"/>
  <c r="AD67" i="1"/>
  <c r="AD69" i="1"/>
  <c r="AG69" i="1" s="1"/>
  <c r="AD70" i="1"/>
  <c r="AD71" i="1"/>
  <c r="AD72" i="1"/>
  <c r="AD73" i="1"/>
  <c r="AD74" i="1"/>
  <c r="AD75" i="1"/>
  <c r="AD76" i="1"/>
  <c r="AD77" i="1"/>
  <c r="AD79" i="1"/>
  <c r="AD80" i="1"/>
  <c r="AD81" i="1"/>
  <c r="AD83" i="1"/>
  <c r="AD84" i="1"/>
  <c r="AD85" i="1"/>
  <c r="AG85" i="1" s="1"/>
  <c r="AD86" i="1"/>
  <c r="AD88" i="1"/>
  <c r="AD89" i="1"/>
  <c r="AD90" i="1"/>
  <c r="AD92" i="1"/>
  <c r="AD93" i="1"/>
  <c r="AD94" i="1"/>
  <c r="AD95" i="1"/>
  <c r="AD96" i="1"/>
  <c r="AD97" i="1"/>
  <c r="AD98" i="1"/>
  <c r="AD99" i="1"/>
  <c r="AD100" i="1"/>
  <c r="AD101" i="1"/>
  <c r="AD102" i="1"/>
  <c r="AD104" i="1"/>
  <c r="AD105" i="1"/>
  <c r="AD106" i="1"/>
  <c r="AD108" i="1"/>
  <c r="AD109" i="1"/>
  <c r="AD110" i="1"/>
  <c r="AD111" i="1"/>
  <c r="AD112" i="1"/>
  <c r="AD113" i="1"/>
  <c r="AD115" i="1"/>
  <c r="AD116" i="1"/>
  <c r="AD117" i="1"/>
  <c r="AD118" i="1"/>
  <c r="AD119" i="1"/>
  <c r="AD120" i="1"/>
  <c r="AD121" i="1"/>
  <c r="AD122" i="1"/>
  <c r="AD123" i="1"/>
  <c r="AD124" i="1"/>
  <c r="AD125" i="1"/>
  <c r="AG125" i="1" s="1"/>
  <c r="AD126" i="1"/>
  <c r="AG126" i="1" s="1"/>
  <c r="AD127" i="1"/>
  <c r="AD128" i="1"/>
  <c r="AG128" i="1" s="1"/>
  <c r="AD129" i="1"/>
  <c r="AD130" i="1"/>
  <c r="AD131" i="1"/>
  <c r="AD133" i="1"/>
  <c r="AD134" i="1"/>
  <c r="AD135" i="1"/>
  <c r="AD137" i="1"/>
  <c r="AD138" i="1"/>
  <c r="AD139" i="1"/>
  <c r="AD141" i="1"/>
  <c r="AD142" i="1"/>
  <c r="AD143" i="1"/>
  <c r="AD144" i="1"/>
  <c r="AD145" i="1"/>
  <c r="AD146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1" i="1"/>
  <c r="AD162" i="1"/>
  <c r="AD163" i="1"/>
  <c r="AD164" i="1"/>
  <c r="AD165" i="1"/>
  <c r="AD166" i="1"/>
  <c r="AG166" i="1" s="1"/>
  <c r="AD167" i="1"/>
  <c r="AD169" i="1"/>
  <c r="AD170" i="1"/>
  <c r="AD171" i="1"/>
  <c r="AD172" i="1"/>
  <c r="AD173" i="1"/>
  <c r="AD174" i="1"/>
  <c r="AD176" i="1"/>
  <c r="AD177" i="1"/>
  <c r="AD178" i="1"/>
  <c r="AD179" i="1"/>
  <c r="AD180" i="1"/>
  <c r="AD181" i="1"/>
  <c r="AD182" i="1"/>
  <c r="AD183" i="1"/>
  <c r="AD184" i="1"/>
  <c r="AD185" i="1"/>
  <c r="AD186" i="1"/>
  <c r="AD188" i="1"/>
  <c r="AD189" i="1"/>
  <c r="AD190" i="1"/>
  <c r="AD191" i="1"/>
  <c r="AD192" i="1"/>
  <c r="AD193" i="1"/>
  <c r="AD195" i="1"/>
  <c r="AD196" i="1"/>
  <c r="AD197" i="1"/>
  <c r="AD198" i="1"/>
  <c r="AD199" i="1"/>
  <c r="AD200" i="1"/>
  <c r="AD202" i="1"/>
  <c r="AD203" i="1"/>
  <c r="AD204" i="1"/>
  <c r="AD205" i="1"/>
  <c r="AD206" i="1"/>
  <c r="AD207" i="1"/>
  <c r="AD209" i="1"/>
  <c r="AD210" i="1"/>
  <c r="AD211" i="1"/>
  <c r="AD212" i="1"/>
  <c r="AD213" i="1"/>
  <c r="AD214" i="1"/>
  <c r="AD216" i="1"/>
  <c r="AG216" i="1" s="1"/>
  <c r="AD217" i="1"/>
  <c r="AD218" i="1"/>
  <c r="AD219" i="1"/>
  <c r="AD221" i="1"/>
  <c r="AD222" i="1"/>
  <c r="AD223" i="1"/>
  <c r="AD225" i="1"/>
  <c r="AD226" i="1"/>
  <c r="AD227" i="1"/>
  <c r="AD229" i="1"/>
  <c r="AD230" i="1"/>
  <c r="AD231" i="1"/>
  <c r="AD232" i="1"/>
  <c r="AD233" i="1"/>
  <c r="AD234" i="1"/>
  <c r="AG234" i="1" s="1"/>
  <c r="AD235" i="1"/>
  <c r="AD237" i="1"/>
  <c r="AD238" i="1"/>
  <c r="AD240" i="1"/>
  <c r="AD241" i="1"/>
  <c r="AD242" i="1"/>
  <c r="AD244" i="1"/>
  <c r="AD245" i="1"/>
  <c r="AD246" i="1"/>
  <c r="AD247" i="1"/>
  <c r="AD249" i="1"/>
  <c r="AD250" i="1"/>
  <c r="AD251" i="1"/>
  <c r="AD252" i="1"/>
  <c r="AD253" i="1"/>
  <c r="AD254" i="1"/>
  <c r="AD255" i="1"/>
  <c r="AD256" i="1"/>
  <c r="AD257" i="1"/>
  <c r="AD258" i="1"/>
  <c r="AD259" i="1"/>
  <c r="AD261" i="1"/>
  <c r="AD262" i="1"/>
  <c r="AD263" i="1"/>
  <c r="AD264" i="1"/>
  <c r="AD265" i="1"/>
  <c r="AG265" i="1" s="1"/>
  <c r="AD266" i="1"/>
  <c r="AD267" i="1"/>
  <c r="AD268" i="1"/>
  <c r="AD270" i="1"/>
  <c r="AD271" i="1"/>
  <c r="AD272" i="1"/>
  <c r="AD273" i="1"/>
  <c r="AD274" i="1"/>
  <c r="AD276" i="1"/>
  <c r="AD277" i="1"/>
  <c r="AD278" i="1"/>
  <c r="AD279" i="1"/>
  <c r="AD280" i="1"/>
  <c r="AD281" i="1"/>
  <c r="AD282" i="1"/>
  <c r="AD283" i="1"/>
  <c r="AD285" i="1"/>
  <c r="AD286" i="1"/>
  <c r="AD287" i="1"/>
  <c r="AD288" i="1"/>
  <c r="AD289" i="1"/>
  <c r="AD290" i="1"/>
  <c r="AD291" i="1"/>
  <c r="AD293" i="1"/>
  <c r="AD294" i="1"/>
  <c r="AD295" i="1"/>
  <c r="AD297" i="1"/>
  <c r="AD298" i="1"/>
  <c r="AD300" i="1"/>
  <c r="AD301" i="1"/>
  <c r="AD302" i="1"/>
  <c r="AD304" i="1"/>
  <c r="AD305" i="1"/>
  <c r="AD306" i="1"/>
  <c r="AD307" i="1"/>
  <c r="AD308" i="1"/>
  <c r="AD309" i="1"/>
  <c r="AD311" i="1"/>
  <c r="AD312" i="1"/>
  <c r="AD313" i="1"/>
  <c r="AG313" i="1" s="1"/>
  <c r="AD314" i="1"/>
  <c r="AD315" i="1"/>
  <c r="AD317" i="1"/>
  <c r="AD318" i="1"/>
  <c r="AD320" i="1"/>
  <c r="AD321" i="1"/>
  <c r="AD322" i="1"/>
  <c r="AG322" i="1" s="1"/>
  <c r="AD323" i="1"/>
  <c r="AD324" i="1"/>
  <c r="AD325" i="1"/>
  <c r="AD327" i="1"/>
  <c r="AD328" i="1"/>
  <c r="AD329" i="1"/>
  <c r="AD330" i="1"/>
  <c r="AD332" i="1"/>
  <c r="AD333" i="1"/>
  <c r="AD334" i="1"/>
  <c r="AG334" i="1" s="1"/>
  <c r="AD335" i="1"/>
  <c r="AD336" i="1"/>
  <c r="AD337" i="1"/>
  <c r="AD339" i="1"/>
  <c r="AD340" i="1"/>
  <c r="AD342" i="1"/>
  <c r="AD343" i="1"/>
  <c r="AD344" i="1"/>
  <c r="AD345" i="1"/>
  <c r="AD346" i="1"/>
  <c r="AD348" i="1"/>
  <c r="AD349" i="1"/>
  <c r="AD350" i="1"/>
  <c r="AD351" i="1"/>
  <c r="AD354" i="1"/>
  <c r="AD355" i="1"/>
  <c r="AD356" i="1"/>
  <c r="AD357" i="1"/>
  <c r="AD358" i="1"/>
  <c r="AD359" i="1"/>
  <c r="AD360" i="1"/>
  <c r="AD361" i="1"/>
  <c r="AC347" i="1"/>
  <c r="AB347" i="1"/>
  <c r="AC341" i="1"/>
  <c r="AB341" i="1"/>
  <c r="AC338" i="1"/>
  <c r="AB338" i="1"/>
  <c r="AC331" i="1"/>
  <c r="AB331" i="1"/>
  <c r="AC326" i="1"/>
  <c r="AB326" i="1"/>
  <c r="AC319" i="1"/>
  <c r="AB319" i="1"/>
  <c r="AC316" i="1"/>
  <c r="AB316" i="1"/>
  <c r="AC310" i="1"/>
  <c r="AB310" i="1"/>
  <c r="AC303" i="1"/>
  <c r="AB303" i="1"/>
  <c r="AC299" i="1"/>
  <c r="AB299" i="1"/>
  <c r="AC296" i="1"/>
  <c r="AB296" i="1"/>
  <c r="AC292" i="1"/>
  <c r="AB292" i="1"/>
  <c r="AC284" i="1"/>
  <c r="AB284" i="1"/>
  <c r="AC275" i="1"/>
  <c r="AB275" i="1"/>
  <c r="AC269" i="1"/>
  <c r="AB269" i="1"/>
  <c r="AC260" i="1"/>
  <c r="AB260" i="1"/>
  <c r="AC248" i="1"/>
  <c r="AB248" i="1"/>
  <c r="AC243" i="1"/>
  <c r="AB243" i="1"/>
  <c r="AC239" i="1"/>
  <c r="AB239" i="1"/>
  <c r="AC236" i="1"/>
  <c r="AB236" i="1"/>
  <c r="AC228" i="1"/>
  <c r="AB228" i="1"/>
  <c r="AC224" i="1"/>
  <c r="AB224" i="1"/>
  <c r="AC220" i="1"/>
  <c r="AB220" i="1"/>
  <c r="AC215" i="1"/>
  <c r="AB215" i="1"/>
  <c r="AC208" i="1"/>
  <c r="AB208" i="1"/>
  <c r="AC201" i="1"/>
  <c r="AB201" i="1"/>
  <c r="AC194" i="1"/>
  <c r="AB194" i="1"/>
  <c r="AC187" i="1"/>
  <c r="AB187" i="1"/>
  <c r="AC175" i="1"/>
  <c r="AB175" i="1"/>
  <c r="AC168" i="1"/>
  <c r="AB168" i="1"/>
  <c r="AC160" i="1"/>
  <c r="AB160" i="1"/>
  <c r="AC147" i="1"/>
  <c r="AB147" i="1"/>
  <c r="AC140" i="1"/>
  <c r="AB140" i="1"/>
  <c r="AC136" i="1"/>
  <c r="AB136" i="1"/>
  <c r="AC132" i="1"/>
  <c r="AB132" i="1"/>
  <c r="AC114" i="1"/>
  <c r="AB114" i="1"/>
  <c r="AC107" i="1"/>
  <c r="AB107" i="1"/>
  <c r="AC103" i="1"/>
  <c r="AB103" i="1"/>
  <c r="AC91" i="1"/>
  <c r="AB91" i="1"/>
  <c r="AC87" i="1"/>
  <c r="AB87" i="1"/>
  <c r="AC82" i="1"/>
  <c r="AB82" i="1"/>
  <c r="AC78" i="1"/>
  <c r="AB78" i="1"/>
  <c r="AC68" i="1"/>
  <c r="AB68" i="1"/>
  <c r="AC64" i="1"/>
  <c r="AB64" i="1"/>
  <c r="AC60" i="1"/>
  <c r="AB60" i="1"/>
  <c r="AC48" i="1"/>
  <c r="AB48" i="1"/>
  <c r="AC45" i="1"/>
  <c r="AB45" i="1"/>
  <c r="AC42" i="1"/>
  <c r="AB42" i="1"/>
  <c r="AC39" i="1"/>
  <c r="AB39" i="1"/>
  <c r="AC34" i="1"/>
  <c r="AB34" i="1"/>
  <c r="AC26" i="1"/>
  <c r="AB26" i="1"/>
  <c r="AC20" i="1"/>
  <c r="AB20" i="1"/>
  <c r="AC14" i="1"/>
  <c r="AB14" i="1"/>
  <c r="AC10" i="1"/>
  <c r="AB10" i="1"/>
  <c r="AC5" i="1"/>
  <c r="AB5" i="1"/>
  <c r="Y6" i="1"/>
  <c r="Y7" i="1"/>
  <c r="Y8" i="1"/>
  <c r="Y9" i="1"/>
  <c r="Y11" i="1"/>
  <c r="Y12" i="1"/>
  <c r="Y13" i="1"/>
  <c r="Y15" i="1"/>
  <c r="Y16" i="1"/>
  <c r="Y17" i="1"/>
  <c r="Y18" i="1"/>
  <c r="Y19" i="1"/>
  <c r="Y21" i="1"/>
  <c r="Y22" i="1"/>
  <c r="Y23" i="1"/>
  <c r="Y24" i="1"/>
  <c r="Y25" i="1"/>
  <c r="Y27" i="1"/>
  <c r="Y28" i="1"/>
  <c r="Y29" i="1"/>
  <c r="Y30" i="1"/>
  <c r="Y31" i="1"/>
  <c r="Y32" i="1"/>
  <c r="Y33" i="1"/>
  <c r="Y35" i="1"/>
  <c r="Y36" i="1"/>
  <c r="Y37" i="1"/>
  <c r="Y38" i="1"/>
  <c r="Y40" i="1"/>
  <c r="Y41" i="1"/>
  <c r="Y43" i="1"/>
  <c r="Y44" i="1"/>
  <c r="Y46" i="1"/>
  <c r="Y47" i="1"/>
  <c r="Y49" i="1"/>
  <c r="Y50" i="1"/>
  <c r="Y51" i="1"/>
  <c r="Y52" i="1"/>
  <c r="Y53" i="1"/>
  <c r="Y54" i="1"/>
  <c r="Y55" i="1"/>
  <c r="Y56" i="1"/>
  <c r="Y57" i="1"/>
  <c r="Y58" i="1"/>
  <c r="Y59" i="1"/>
  <c r="Y61" i="1"/>
  <c r="Y62" i="1"/>
  <c r="Y63" i="1"/>
  <c r="Y65" i="1"/>
  <c r="Y66" i="1"/>
  <c r="Y67" i="1"/>
  <c r="Y69" i="1"/>
  <c r="Y70" i="1"/>
  <c r="Y71" i="1"/>
  <c r="Y72" i="1"/>
  <c r="Y73" i="1"/>
  <c r="Y74" i="1"/>
  <c r="Y75" i="1"/>
  <c r="Y76" i="1"/>
  <c r="Y77" i="1"/>
  <c r="Y79" i="1"/>
  <c r="Y80" i="1"/>
  <c r="Y81" i="1"/>
  <c r="Y83" i="1"/>
  <c r="Y84" i="1"/>
  <c r="Y85" i="1"/>
  <c r="Y86" i="1"/>
  <c r="Y88" i="1"/>
  <c r="Y89" i="1"/>
  <c r="Y90" i="1"/>
  <c r="Y92" i="1"/>
  <c r="Y93" i="1"/>
  <c r="Y94" i="1"/>
  <c r="Y95" i="1"/>
  <c r="Y96" i="1"/>
  <c r="Y97" i="1"/>
  <c r="Y98" i="1"/>
  <c r="Y99" i="1"/>
  <c r="Y100" i="1"/>
  <c r="Y101" i="1"/>
  <c r="Y102" i="1"/>
  <c r="Y104" i="1"/>
  <c r="Y105" i="1"/>
  <c r="Y106" i="1"/>
  <c r="Y108" i="1"/>
  <c r="Y109" i="1"/>
  <c r="Y110" i="1"/>
  <c r="Y111" i="1"/>
  <c r="Y112" i="1"/>
  <c r="Y113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3" i="1"/>
  <c r="Y134" i="1"/>
  <c r="Y135" i="1"/>
  <c r="Y137" i="1"/>
  <c r="Y138" i="1"/>
  <c r="Y139" i="1"/>
  <c r="Y141" i="1"/>
  <c r="Y142" i="1"/>
  <c r="Y143" i="1"/>
  <c r="Y144" i="1"/>
  <c r="Y145" i="1"/>
  <c r="Y146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1" i="1"/>
  <c r="Y162" i="1"/>
  <c r="Y163" i="1"/>
  <c r="Y164" i="1"/>
  <c r="Y165" i="1"/>
  <c r="Y166" i="1"/>
  <c r="Y167" i="1"/>
  <c r="Y169" i="1"/>
  <c r="Y170" i="1"/>
  <c r="Y171" i="1"/>
  <c r="Y172" i="1"/>
  <c r="Y173" i="1"/>
  <c r="Y174" i="1"/>
  <c r="Y176" i="1"/>
  <c r="Y177" i="1"/>
  <c r="Y178" i="1"/>
  <c r="Y179" i="1"/>
  <c r="Y180" i="1"/>
  <c r="Y181" i="1"/>
  <c r="Y182" i="1"/>
  <c r="Y183" i="1"/>
  <c r="Y184" i="1"/>
  <c r="Y185" i="1"/>
  <c r="Y186" i="1"/>
  <c r="Y188" i="1"/>
  <c r="Y189" i="1"/>
  <c r="Y190" i="1"/>
  <c r="Y191" i="1"/>
  <c r="Y192" i="1"/>
  <c r="Y193" i="1"/>
  <c r="Y195" i="1"/>
  <c r="Y196" i="1"/>
  <c r="Y197" i="1"/>
  <c r="Y198" i="1"/>
  <c r="Y199" i="1"/>
  <c r="Y200" i="1"/>
  <c r="Y202" i="1"/>
  <c r="Y203" i="1"/>
  <c r="Y204" i="1"/>
  <c r="Y205" i="1"/>
  <c r="Y206" i="1"/>
  <c r="Y207" i="1"/>
  <c r="Y209" i="1"/>
  <c r="Y210" i="1"/>
  <c r="Y211" i="1"/>
  <c r="Y212" i="1"/>
  <c r="Y213" i="1"/>
  <c r="Y214" i="1"/>
  <c r="Y216" i="1"/>
  <c r="Y217" i="1"/>
  <c r="Y218" i="1"/>
  <c r="Y219" i="1"/>
  <c r="Y221" i="1"/>
  <c r="Y222" i="1"/>
  <c r="Y223" i="1"/>
  <c r="Y225" i="1"/>
  <c r="Y226" i="1"/>
  <c r="Y227" i="1"/>
  <c r="Y229" i="1"/>
  <c r="Y230" i="1"/>
  <c r="Y231" i="1"/>
  <c r="Y232" i="1"/>
  <c r="Y233" i="1"/>
  <c r="Y234" i="1"/>
  <c r="Y235" i="1"/>
  <c r="Y237" i="1"/>
  <c r="Y238" i="1"/>
  <c r="Y240" i="1"/>
  <c r="Y241" i="1"/>
  <c r="Y242" i="1"/>
  <c r="Y244" i="1"/>
  <c r="Y245" i="1"/>
  <c r="Y246" i="1"/>
  <c r="Y247" i="1"/>
  <c r="Y249" i="1"/>
  <c r="Y250" i="1"/>
  <c r="Y251" i="1"/>
  <c r="Y252" i="1"/>
  <c r="Y253" i="1"/>
  <c r="Y254" i="1"/>
  <c r="Y255" i="1"/>
  <c r="Y256" i="1"/>
  <c r="Y257" i="1"/>
  <c r="Y258" i="1"/>
  <c r="Y259" i="1"/>
  <c r="Y261" i="1"/>
  <c r="Y262" i="1"/>
  <c r="Y263" i="1"/>
  <c r="Y264" i="1"/>
  <c r="Y265" i="1"/>
  <c r="Y266" i="1"/>
  <c r="Y267" i="1"/>
  <c r="Y268" i="1"/>
  <c r="Y270" i="1"/>
  <c r="Y271" i="1"/>
  <c r="Y272" i="1"/>
  <c r="Y273" i="1"/>
  <c r="Y274" i="1"/>
  <c r="Y276" i="1"/>
  <c r="Y277" i="1"/>
  <c r="Y278" i="1"/>
  <c r="Y279" i="1"/>
  <c r="Y280" i="1"/>
  <c r="Y281" i="1"/>
  <c r="Y282" i="1"/>
  <c r="Y283" i="1"/>
  <c r="Y285" i="1"/>
  <c r="Y286" i="1"/>
  <c r="Y287" i="1"/>
  <c r="Y288" i="1"/>
  <c r="Y289" i="1"/>
  <c r="Y290" i="1"/>
  <c r="Y291" i="1"/>
  <c r="Y293" i="1"/>
  <c r="Y294" i="1"/>
  <c r="Y295" i="1"/>
  <c r="Y297" i="1"/>
  <c r="Y298" i="1"/>
  <c r="Y300" i="1"/>
  <c r="Y301" i="1"/>
  <c r="Y302" i="1"/>
  <c r="Y304" i="1"/>
  <c r="Y305" i="1"/>
  <c r="Y306" i="1"/>
  <c r="Y307" i="1"/>
  <c r="Y308" i="1"/>
  <c r="Y309" i="1"/>
  <c r="Y311" i="1"/>
  <c r="Y312" i="1"/>
  <c r="Y313" i="1"/>
  <c r="Y314" i="1"/>
  <c r="Y315" i="1"/>
  <c r="Y317" i="1"/>
  <c r="Y318" i="1"/>
  <c r="Y320" i="1"/>
  <c r="Y321" i="1"/>
  <c r="Y322" i="1"/>
  <c r="Y323" i="1"/>
  <c r="Y324" i="1"/>
  <c r="Y325" i="1"/>
  <c r="Y327" i="1"/>
  <c r="Y328" i="1"/>
  <c r="Y329" i="1"/>
  <c r="Y330" i="1"/>
  <c r="Y332" i="1"/>
  <c r="Y333" i="1"/>
  <c r="Y334" i="1"/>
  <c r="Y335" i="1"/>
  <c r="Y336" i="1"/>
  <c r="Y337" i="1"/>
  <c r="Y339" i="1"/>
  <c r="Y340" i="1"/>
  <c r="Y342" i="1"/>
  <c r="Y343" i="1"/>
  <c r="Y344" i="1"/>
  <c r="Y345" i="1"/>
  <c r="Y346" i="1"/>
  <c r="Y348" i="1"/>
  <c r="Y349" i="1"/>
  <c r="Y350" i="1"/>
  <c r="Y351" i="1"/>
  <c r="Y354" i="1"/>
  <c r="Y355" i="1"/>
  <c r="Y356" i="1"/>
  <c r="Y357" i="1"/>
  <c r="Y358" i="1"/>
  <c r="Y359" i="1"/>
  <c r="Y360" i="1"/>
  <c r="Y361" i="1"/>
  <c r="W6" i="1"/>
  <c r="W7" i="1"/>
  <c r="W8" i="1"/>
  <c r="W9" i="1"/>
  <c r="W11" i="1"/>
  <c r="W12" i="1"/>
  <c r="W13" i="1"/>
  <c r="W15" i="1"/>
  <c r="W16" i="1"/>
  <c r="W17" i="1"/>
  <c r="W18" i="1"/>
  <c r="W19" i="1"/>
  <c r="W21" i="1"/>
  <c r="W22" i="1"/>
  <c r="W23" i="1"/>
  <c r="W24" i="1"/>
  <c r="W25" i="1"/>
  <c r="W27" i="1"/>
  <c r="W28" i="1"/>
  <c r="W29" i="1"/>
  <c r="W30" i="1"/>
  <c r="W31" i="1"/>
  <c r="W32" i="1"/>
  <c r="W33" i="1"/>
  <c r="W35" i="1"/>
  <c r="W36" i="1"/>
  <c r="W37" i="1"/>
  <c r="W38" i="1"/>
  <c r="W40" i="1"/>
  <c r="W41" i="1"/>
  <c r="W43" i="1"/>
  <c r="W44" i="1"/>
  <c r="W46" i="1"/>
  <c r="W47" i="1"/>
  <c r="W49" i="1"/>
  <c r="W50" i="1"/>
  <c r="W51" i="1"/>
  <c r="W52" i="1"/>
  <c r="W53" i="1"/>
  <c r="W54" i="1"/>
  <c r="W55" i="1"/>
  <c r="W56" i="1"/>
  <c r="W57" i="1"/>
  <c r="W58" i="1"/>
  <c r="W59" i="1"/>
  <c r="W61" i="1"/>
  <c r="W62" i="1"/>
  <c r="W63" i="1"/>
  <c r="W65" i="1"/>
  <c r="W66" i="1"/>
  <c r="W67" i="1"/>
  <c r="W69" i="1"/>
  <c r="W70" i="1"/>
  <c r="W71" i="1"/>
  <c r="W72" i="1"/>
  <c r="W73" i="1"/>
  <c r="W74" i="1"/>
  <c r="W75" i="1"/>
  <c r="W76" i="1"/>
  <c r="W77" i="1"/>
  <c r="W79" i="1"/>
  <c r="W80" i="1"/>
  <c r="W81" i="1"/>
  <c r="W83" i="1"/>
  <c r="W84" i="1"/>
  <c r="W85" i="1"/>
  <c r="W86" i="1"/>
  <c r="W88" i="1"/>
  <c r="W89" i="1"/>
  <c r="W90" i="1"/>
  <c r="W92" i="1"/>
  <c r="W93" i="1"/>
  <c r="W94" i="1"/>
  <c r="W95" i="1"/>
  <c r="W96" i="1"/>
  <c r="W97" i="1"/>
  <c r="W98" i="1"/>
  <c r="W99" i="1"/>
  <c r="W100" i="1"/>
  <c r="W101" i="1"/>
  <c r="W102" i="1"/>
  <c r="W104" i="1"/>
  <c r="W105" i="1"/>
  <c r="W106" i="1"/>
  <c r="W108" i="1"/>
  <c r="W109" i="1"/>
  <c r="W110" i="1"/>
  <c r="W111" i="1"/>
  <c r="W112" i="1"/>
  <c r="W113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3" i="1"/>
  <c r="W134" i="1"/>
  <c r="W135" i="1"/>
  <c r="W137" i="1"/>
  <c r="W138" i="1"/>
  <c r="W139" i="1"/>
  <c r="W141" i="1"/>
  <c r="W142" i="1"/>
  <c r="W143" i="1"/>
  <c r="W144" i="1"/>
  <c r="W145" i="1"/>
  <c r="W146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1" i="1"/>
  <c r="W162" i="1"/>
  <c r="W163" i="1"/>
  <c r="W164" i="1"/>
  <c r="W165" i="1"/>
  <c r="W166" i="1"/>
  <c r="W167" i="1"/>
  <c r="W169" i="1"/>
  <c r="W170" i="1"/>
  <c r="W171" i="1"/>
  <c r="W172" i="1"/>
  <c r="W173" i="1"/>
  <c r="W174" i="1"/>
  <c r="W176" i="1"/>
  <c r="W177" i="1"/>
  <c r="W178" i="1"/>
  <c r="W179" i="1"/>
  <c r="W180" i="1"/>
  <c r="W181" i="1"/>
  <c r="W182" i="1"/>
  <c r="W183" i="1"/>
  <c r="W184" i="1"/>
  <c r="W185" i="1"/>
  <c r="W186" i="1"/>
  <c r="W188" i="1"/>
  <c r="W189" i="1"/>
  <c r="W190" i="1"/>
  <c r="W191" i="1"/>
  <c r="W192" i="1"/>
  <c r="W193" i="1"/>
  <c r="W195" i="1"/>
  <c r="W196" i="1"/>
  <c r="W197" i="1"/>
  <c r="W198" i="1"/>
  <c r="W199" i="1"/>
  <c r="W200" i="1"/>
  <c r="W202" i="1"/>
  <c r="W203" i="1"/>
  <c r="W204" i="1"/>
  <c r="W205" i="1"/>
  <c r="W206" i="1"/>
  <c r="W207" i="1"/>
  <c r="W209" i="1"/>
  <c r="W210" i="1"/>
  <c r="W211" i="1"/>
  <c r="W212" i="1"/>
  <c r="W213" i="1"/>
  <c r="W214" i="1"/>
  <c r="W216" i="1"/>
  <c r="W217" i="1"/>
  <c r="W218" i="1"/>
  <c r="W219" i="1"/>
  <c r="W221" i="1"/>
  <c r="W222" i="1"/>
  <c r="W223" i="1"/>
  <c r="W225" i="1"/>
  <c r="W226" i="1"/>
  <c r="W227" i="1"/>
  <c r="W229" i="1"/>
  <c r="W230" i="1"/>
  <c r="W231" i="1"/>
  <c r="W232" i="1"/>
  <c r="W233" i="1"/>
  <c r="W234" i="1"/>
  <c r="W235" i="1"/>
  <c r="W237" i="1"/>
  <c r="W238" i="1"/>
  <c r="W240" i="1"/>
  <c r="W241" i="1"/>
  <c r="W242" i="1"/>
  <c r="W244" i="1"/>
  <c r="W245" i="1"/>
  <c r="W246" i="1"/>
  <c r="W247" i="1"/>
  <c r="W249" i="1"/>
  <c r="W250" i="1"/>
  <c r="W251" i="1"/>
  <c r="W252" i="1"/>
  <c r="W253" i="1"/>
  <c r="W254" i="1"/>
  <c r="W255" i="1"/>
  <c r="W256" i="1"/>
  <c r="W257" i="1"/>
  <c r="W258" i="1"/>
  <c r="W259" i="1"/>
  <c r="W261" i="1"/>
  <c r="W262" i="1"/>
  <c r="W263" i="1"/>
  <c r="W264" i="1"/>
  <c r="W265" i="1"/>
  <c r="W266" i="1"/>
  <c r="W267" i="1"/>
  <c r="W268" i="1"/>
  <c r="W270" i="1"/>
  <c r="W271" i="1"/>
  <c r="W272" i="1"/>
  <c r="W273" i="1"/>
  <c r="W274" i="1"/>
  <c r="W276" i="1"/>
  <c r="W277" i="1"/>
  <c r="W278" i="1"/>
  <c r="W279" i="1"/>
  <c r="W280" i="1"/>
  <c r="W281" i="1"/>
  <c r="W282" i="1"/>
  <c r="W283" i="1"/>
  <c r="W285" i="1"/>
  <c r="W286" i="1"/>
  <c r="W287" i="1"/>
  <c r="W288" i="1"/>
  <c r="W289" i="1"/>
  <c r="W290" i="1"/>
  <c r="W291" i="1"/>
  <c r="W293" i="1"/>
  <c r="W294" i="1"/>
  <c r="W295" i="1"/>
  <c r="W297" i="1"/>
  <c r="W298" i="1"/>
  <c r="W300" i="1"/>
  <c r="W301" i="1"/>
  <c r="W302" i="1"/>
  <c r="W304" i="1"/>
  <c r="W305" i="1"/>
  <c r="W306" i="1"/>
  <c r="W307" i="1"/>
  <c r="W308" i="1"/>
  <c r="W309" i="1"/>
  <c r="W311" i="1"/>
  <c r="W312" i="1"/>
  <c r="W313" i="1"/>
  <c r="W314" i="1"/>
  <c r="W315" i="1"/>
  <c r="W317" i="1"/>
  <c r="W318" i="1"/>
  <c r="W320" i="1"/>
  <c r="W321" i="1"/>
  <c r="W322" i="1"/>
  <c r="W323" i="1"/>
  <c r="W324" i="1"/>
  <c r="W325" i="1"/>
  <c r="W327" i="1"/>
  <c r="W328" i="1"/>
  <c r="W329" i="1"/>
  <c r="W330" i="1"/>
  <c r="W332" i="1"/>
  <c r="W333" i="1"/>
  <c r="W334" i="1"/>
  <c r="W335" i="1"/>
  <c r="W336" i="1"/>
  <c r="W337" i="1"/>
  <c r="W339" i="1"/>
  <c r="W340" i="1"/>
  <c r="W342" i="1"/>
  <c r="W343" i="1"/>
  <c r="W344" i="1"/>
  <c r="W345" i="1"/>
  <c r="W346" i="1"/>
  <c r="W348" i="1"/>
  <c r="W349" i="1"/>
  <c r="W350" i="1"/>
  <c r="W351" i="1"/>
  <c r="W354" i="1"/>
  <c r="W355" i="1"/>
  <c r="W356" i="1"/>
  <c r="W357" i="1"/>
  <c r="W358" i="1"/>
  <c r="W359" i="1"/>
  <c r="W360" i="1"/>
  <c r="W361" i="1"/>
  <c r="U6" i="1"/>
  <c r="U7" i="1"/>
  <c r="U8" i="1"/>
  <c r="U9" i="1"/>
  <c r="U11" i="1"/>
  <c r="U12" i="1"/>
  <c r="U13" i="1"/>
  <c r="U15" i="1"/>
  <c r="U16" i="1"/>
  <c r="U17" i="1"/>
  <c r="U18" i="1"/>
  <c r="U19" i="1"/>
  <c r="U21" i="1"/>
  <c r="U22" i="1"/>
  <c r="U23" i="1"/>
  <c r="U24" i="1"/>
  <c r="U25" i="1"/>
  <c r="U27" i="1"/>
  <c r="U28" i="1"/>
  <c r="U29" i="1"/>
  <c r="U30" i="1"/>
  <c r="U31" i="1"/>
  <c r="U32" i="1"/>
  <c r="U33" i="1"/>
  <c r="U35" i="1"/>
  <c r="U36" i="1"/>
  <c r="U37" i="1"/>
  <c r="U38" i="1"/>
  <c r="U40" i="1"/>
  <c r="U41" i="1"/>
  <c r="U43" i="1"/>
  <c r="U44" i="1"/>
  <c r="U46" i="1"/>
  <c r="U47" i="1"/>
  <c r="U49" i="1"/>
  <c r="U50" i="1"/>
  <c r="U51" i="1"/>
  <c r="U52" i="1"/>
  <c r="U53" i="1"/>
  <c r="U54" i="1"/>
  <c r="U55" i="1"/>
  <c r="U56" i="1"/>
  <c r="U57" i="1"/>
  <c r="U58" i="1"/>
  <c r="U59" i="1"/>
  <c r="U61" i="1"/>
  <c r="U62" i="1"/>
  <c r="U63" i="1"/>
  <c r="U65" i="1"/>
  <c r="U66" i="1"/>
  <c r="U67" i="1"/>
  <c r="U69" i="1"/>
  <c r="U70" i="1"/>
  <c r="U71" i="1"/>
  <c r="U72" i="1"/>
  <c r="U73" i="1"/>
  <c r="U74" i="1"/>
  <c r="U75" i="1"/>
  <c r="U76" i="1"/>
  <c r="U77" i="1"/>
  <c r="U79" i="1"/>
  <c r="U80" i="1"/>
  <c r="U81" i="1"/>
  <c r="U83" i="1"/>
  <c r="U84" i="1"/>
  <c r="U85" i="1"/>
  <c r="U86" i="1"/>
  <c r="U88" i="1"/>
  <c r="U89" i="1"/>
  <c r="U90" i="1"/>
  <c r="U92" i="1"/>
  <c r="U93" i="1"/>
  <c r="U94" i="1"/>
  <c r="U95" i="1"/>
  <c r="U96" i="1"/>
  <c r="U97" i="1"/>
  <c r="U98" i="1"/>
  <c r="U99" i="1"/>
  <c r="U100" i="1"/>
  <c r="U101" i="1"/>
  <c r="U102" i="1"/>
  <c r="U104" i="1"/>
  <c r="U105" i="1"/>
  <c r="U106" i="1"/>
  <c r="U108" i="1"/>
  <c r="U109" i="1"/>
  <c r="U110" i="1"/>
  <c r="U111" i="1"/>
  <c r="U112" i="1"/>
  <c r="U113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3" i="1"/>
  <c r="U134" i="1"/>
  <c r="U135" i="1"/>
  <c r="U137" i="1"/>
  <c r="U138" i="1"/>
  <c r="U139" i="1"/>
  <c r="U141" i="1"/>
  <c r="U142" i="1"/>
  <c r="U143" i="1"/>
  <c r="U144" i="1"/>
  <c r="U145" i="1"/>
  <c r="U146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1" i="1"/>
  <c r="U162" i="1"/>
  <c r="U163" i="1"/>
  <c r="U164" i="1"/>
  <c r="U165" i="1"/>
  <c r="U166" i="1"/>
  <c r="U167" i="1"/>
  <c r="U169" i="1"/>
  <c r="U170" i="1"/>
  <c r="U171" i="1"/>
  <c r="U172" i="1"/>
  <c r="U173" i="1"/>
  <c r="U174" i="1"/>
  <c r="U176" i="1"/>
  <c r="U177" i="1"/>
  <c r="U178" i="1"/>
  <c r="U179" i="1"/>
  <c r="U180" i="1"/>
  <c r="U181" i="1"/>
  <c r="U182" i="1"/>
  <c r="U183" i="1"/>
  <c r="U184" i="1"/>
  <c r="U185" i="1"/>
  <c r="U186" i="1"/>
  <c r="U188" i="1"/>
  <c r="U189" i="1"/>
  <c r="U190" i="1"/>
  <c r="U191" i="1"/>
  <c r="U192" i="1"/>
  <c r="U193" i="1"/>
  <c r="U195" i="1"/>
  <c r="U196" i="1"/>
  <c r="U197" i="1"/>
  <c r="U198" i="1"/>
  <c r="U199" i="1"/>
  <c r="U200" i="1"/>
  <c r="U202" i="1"/>
  <c r="U203" i="1"/>
  <c r="U204" i="1"/>
  <c r="U205" i="1"/>
  <c r="U206" i="1"/>
  <c r="U207" i="1"/>
  <c r="U209" i="1"/>
  <c r="U210" i="1"/>
  <c r="U211" i="1"/>
  <c r="U212" i="1"/>
  <c r="U213" i="1"/>
  <c r="U214" i="1"/>
  <c r="U216" i="1"/>
  <c r="U217" i="1"/>
  <c r="U218" i="1"/>
  <c r="U219" i="1"/>
  <c r="U221" i="1"/>
  <c r="U222" i="1"/>
  <c r="U223" i="1"/>
  <c r="U225" i="1"/>
  <c r="U226" i="1"/>
  <c r="U227" i="1"/>
  <c r="U229" i="1"/>
  <c r="U230" i="1"/>
  <c r="U231" i="1"/>
  <c r="U232" i="1"/>
  <c r="U233" i="1"/>
  <c r="U234" i="1"/>
  <c r="U235" i="1"/>
  <c r="U237" i="1"/>
  <c r="U238" i="1"/>
  <c r="U240" i="1"/>
  <c r="U241" i="1"/>
  <c r="U242" i="1"/>
  <c r="U244" i="1"/>
  <c r="U245" i="1"/>
  <c r="U246" i="1"/>
  <c r="U247" i="1"/>
  <c r="U249" i="1"/>
  <c r="U250" i="1"/>
  <c r="U251" i="1"/>
  <c r="U252" i="1"/>
  <c r="U253" i="1"/>
  <c r="U254" i="1"/>
  <c r="U255" i="1"/>
  <c r="U256" i="1"/>
  <c r="U257" i="1"/>
  <c r="U258" i="1"/>
  <c r="U259" i="1"/>
  <c r="U261" i="1"/>
  <c r="U262" i="1"/>
  <c r="U263" i="1"/>
  <c r="U264" i="1"/>
  <c r="U265" i="1"/>
  <c r="U266" i="1"/>
  <c r="U267" i="1"/>
  <c r="U268" i="1"/>
  <c r="U270" i="1"/>
  <c r="U271" i="1"/>
  <c r="U272" i="1"/>
  <c r="U273" i="1"/>
  <c r="U274" i="1"/>
  <c r="U276" i="1"/>
  <c r="U277" i="1"/>
  <c r="U278" i="1"/>
  <c r="U279" i="1"/>
  <c r="U280" i="1"/>
  <c r="U281" i="1"/>
  <c r="U282" i="1"/>
  <c r="U283" i="1"/>
  <c r="U285" i="1"/>
  <c r="U286" i="1"/>
  <c r="U287" i="1"/>
  <c r="U288" i="1"/>
  <c r="U289" i="1"/>
  <c r="U290" i="1"/>
  <c r="U291" i="1"/>
  <c r="U293" i="1"/>
  <c r="U294" i="1"/>
  <c r="U295" i="1"/>
  <c r="U297" i="1"/>
  <c r="U298" i="1"/>
  <c r="U300" i="1"/>
  <c r="U301" i="1"/>
  <c r="U302" i="1"/>
  <c r="U304" i="1"/>
  <c r="U305" i="1"/>
  <c r="U306" i="1"/>
  <c r="U307" i="1"/>
  <c r="U308" i="1"/>
  <c r="U309" i="1"/>
  <c r="U311" i="1"/>
  <c r="U312" i="1"/>
  <c r="U313" i="1"/>
  <c r="U314" i="1"/>
  <c r="U315" i="1"/>
  <c r="U317" i="1"/>
  <c r="U318" i="1"/>
  <c r="U320" i="1"/>
  <c r="U321" i="1"/>
  <c r="U322" i="1"/>
  <c r="U323" i="1"/>
  <c r="U324" i="1"/>
  <c r="U325" i="1"/>
  <c r="U327" i="1"/>
  <c r="U328" i="1"/>
  <c r="U329" i="1"/>
  <c r="U330" i="1"/>
  <c r="U332" i="1"/>
  <c r="U333" i="1"/>
  <c r="U334" i="1"/>
  <c r="U335" i="1"/>
  <c r="U336" i="1"/>
  <c r="U337" i="1"/>
  <c r="U339" i="1"/>
  <c r="U340" i="1"/>
  <c r="U342" i="1"/>
  <c r="U343" i="1"/>
  <c r="U344" i="1"/>
  <c r="U345" i="1"/>
  <c r="U346" i="1"/>
  <c r="U348" i="1"/>
  <c r="U349" i="1"/>
  <c r="U350" i="1"/>
  <c r="U351" i="1"/>
  <c r="U354" i="1"/>
  <c r="U355" i="1"/>
  <c r="U356" i="1"/>
  <c r="U357" i="1"/>
  <c r="U358" i="1"/>
  <c r="U359" i="1"/>
  <c r="U360" i="1"/>
  <c r="U361" i="1"/>
  <c r="S6" i="1"/>
  <c r="S7" i="1"/>
  <c r="S8" i="1"/>
  <c r="S9" i="1"/>
  <c r="S11" i="1"/>
  <c r="S12" i="1"/>
  <c r="S13" i="1"/>
  <c r="S15" i="1"/>
  <c r="S16" i="1"/>
  <c r="S17" i="1"/>
  <c r="S18" i="1"/>
  <c r="S19" i="1"/>
  <c r="S21" i="1"/>
  <c r="S22" i="1"/>
  <c r="S23" i="1"/>
  <c r="S24" i="1"/>
  <c r="S25" i="1"/>
  <c r="S27" i="1"/>
  <c r="S28" i="1"/>
  <c r="S29" i="1"/>
  <c r="S30" i="1"/>
  <c r="S31" i="1"/>
  <c r="S32" i="1"/>
  <c r="S33" i="1"/>
  <c r="S35" i="1"/>
  <c r="S36" i="1"/>
  <c r="S37" i="1"/>
  <c r="S38" i="1"/>
  <c r="S40" i="1"/>
  <c r="S41" i="1"/>
  <c r="S43" i="1"/>
  <c r="S44" i="1"/>
  <c r="S46" i="1"/>
  <c r="S47" i="1"/>
  <c r="S49" i="1"/>
  <c r="S50" i="1"/>
  <c r="S51" i="1"/>
  <c r="S52" i="1"/>
  <c r="S53" i="1"/>
  <c r="S54" i="1"/>
  <c r="S55" i="1"/>
  <c r="S56" i="1"/>
  <c r="S57" i="1"/>
  <c r="S58" i="1"/>
  <c r="S59" i="1"/>
  <c r="S61" i="1"/>
  <c r="S62" i="1"/>
  <c r="S63" i="1"/>
  <c r="S65" i="1"/>
  <c r="S66" i="1"/>
  <c r="S67" i="1"/>
  <c r="S69" i="1"/>
  <c r="S70" i="1"/>
  <c r="S71" i="1"/>
  <c r="S72" i="1"/>
  <c r="S73" i="1"/>
  <c r="S74" i="1"/>
  <c r="S75" i="1"/>
  <c r="S76" i="1"/>
  <c r="S77" i="1"/>
  <c r="S79" i="1"/>
  <c r="S80" i="1"/>
  <c r="S81" i="1"/>
  <c r="S83" i="1"/>
  <c r="S84" i="1"/>
  <c r="S85" i="1"/>
  <c r="S86" i="1"/>
  <c r="S88" i="1"/>
  <c r="S89" i="1"/>
  <c r="S90" i="1"/>
  <c r="S92" i="1"/>
  <c r="S93" i="1"/>
  <c r="S94" i="1"/>
  <c r="S95" i="1"/>
  <c r="S96" i="1"/>
  <c r="S97" i="1"/>
  <c r="S98" i="1"/>
  <c r="S99" i="1"/>
  <c r="S100" i="1"/>
  <c r="S101" i="1"/>
  <c r="S102" i="1"/>
  <c r="S104" i="1"/>
  <c r="S105" i="1"/>
  <c r="S106" i="1"/>
  <c r="S108" i="1"/>
  <c r="S109" i="1"/>
  <c r="S110" i="1"/>
  <c r="S111" i="1"/>
  <c r="S112" i="1"/>
  <c r="S113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3" i="1"/>
  <c r="S134" i="1"/>
  <c r="S135" i="1"/>
  <c r="S137" i="1"/>
  <c r="S138" i="1"/>
  <c r="S139" i="1"/>
  <c r="S141" i="1"/>
  <c r="S142" i="1"/>
  <c r="S143" i="1"/>
  <c r="S144" i="1"/>
  <c r="S145" i="1"/>
  <c r="S146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1" i="1"/>
  <c r="S162" i="1"/>
  <c r="S163" i="1"/>
  <c r="S164" i="1"/>
  <c r="S165" i="1"/>
  <c r="S166" i="1"/>
  <c r="S167" i="1"/>
  <c r="S169" i="1"/>
  <c r="S170" i="1"/>
  <c r="S171" i="1"/>
  <c r="S172" i="1"/>
  <c r="S173" i="1"/>
  <c r="S174" i="1"/>
  <c r="S176" i="1"/>
  <c r="S177" i="1"/>
  <c r="S178" i="1"/>
  <c r="S179" i="1"/>
  <c r="S180" i="1"/>
  <c r="S181" i="1"/>
  <c r="S182" i="1"/>
  <c r="S183" i="1"/>
  <c r="S184" i="1"/>
  <c r="S185" i="1"/>
  <c r="S186" i="1"/>
  <c r="S188" i="1"/>
  <c r="S189" i="1"/>
  <c r="S190" i="1"/>
  <c r="S191" i="1"/>
  <c r="S192" i="1"/>
  <c r="S193" i="1"/>
  <c r="S195" i="1"/>
  <c r="S196" i="1"/>
  <c r="S197" i="1"/>
  <c r="S198" i="1"/>
  <c r="S199" i="1"/>
  <c r="S200" i="1"/>
  <c r="S202" i="1"/>
  <c r="S203" i="1"/>
  <c r="S204" i="1"/>
  <c r="S205" i="1"/>
  <c r="S206" i="1"/>
  <c r="S207" i="1"/>
  <c r="S209" i="1"/>
  <c r="S210" i="1"/>
  <c r="S211" i="1"/>
  <c r="S212" i="1"/>
  <c r="S213" i="1"/>
  <c r="S214" i="1"/>
  <c r="S216" i="1"/>
  <c r="S217" i="1"/>
  <c r="S218" i="1"/>
  <c r="S219" i="1"/>
  <c r="S221" i="1"/>
  <c r="S222" i="1"/>
  <c r="S223" i="1"/>
  <c r="S225" i="1"/>
  <c r="S226" i="1"/>
  <c r="S227" i="1"/>
  <c r="S229" i="1"/>
  <c r="S230" i="1"/>
  <c r="S231" i="1"/>
  <c r="S232" i="1"/>
  <c r="S233" i="1"/>
  <c r="S234" i="1"/>
  <c r="S235" i="1"/>
  <c r="S237" i="1"/>
  <c r="S238" i="1"/>
  <c r="S240" i="1"/>
  <c r="S241" i="1"/>
  <c r="S242" i="1"/>
  <c r="S244" i="1"/>
  <c r="S245" i="1"/>
  <c r="S246" i="1"/>
  <c r="S247" i="1"/>
  <c r="S249" i="1"/>
  <c r="S250" i="1"/>
  <c r="S251" i="1"/>
  <c r="S252" i="1"/>
  <c r="S253" i="1"/>
  <c r="S254" i="1"/>
  <c r="S255" i="1"/>
  <c r="S256" i="1"/>
  <c r="S257" i="1"/>
  <c r="S258" i="1"/>
  <c r="S259" i="1"/>
  <c r="S261" i="1"/>
  <c r="S262" i="1"/>
  <c r="S263" i="1"/>
  <c r="S264" i="1"/>
  <c r="S265" i="1"/>
  <c r="S266" i="1"/>
  <c r="S267" i="1"/>
  <c r="S268" i="1"/>
  <c r="S270" i="1"/>
  <c r="S271" i="1"/>
  <c r="S272" i="1"/>
  <c r="S273" i="1"/>
  <c r="S274" i="1"/>
  <c r="S276" i="1"/>
  <c r="S277" i="1"/>
  <c r="S278" i="1"/>
  <c r="S279" i="1"/>
  <c r="S280" i="1"/>
  <c r="S281" i="1"/>
  <c r="S282" i="1"/>
  <c r="S283" i="1"/>
  <c r="S285" i="1"/>
  <c r="S286" i="1"/>
  <c r="S287" i="1"/>
  <c r="S288" i="1"/>
  <c r="S289" i="1"/>
  <c r="S290" i="1"/>
  <c r="S291" i="1"/>
  <c r="S293" i="1"/>
  <c r="S294" i="1"/>
  <c r="S295" i="1"/>
  <c r="S297" i="1"/>
  <c r="S298" i="1"/>
  <c r="S300" i="1"/>
  <c r="S301" i="1"/>
  <c r="S302" i="1"/>
  <c r="S304" i="1"/>
  <c r="S305" i="1"/>
  <c r="S306" i="1"/>
  <c r="S307" i="1"/>
  <c r="S308" i="1"/>
  <c r="S309" i="1"/>
  <c r="S311" i="1"/>
  <c r="S312" i="1"/>
  <c r="S313" i="1"/>
  <c r="S314" i="1"/>
  <c r="S315" i="1"/>
  <c r="S317" i="1"/>
  <c r="S318" i="1"/>
  <c r="S320" i="1"/>
  <c r="S321" i="1"/>
  <c r="S322" i="1"/>
  <c r="S323" i="1"/>
  <c r="S324" i="1"/>
  <c r="S325" i="1"/>
  <c r="S327" i="1"/>
  <c r="S328" i="1"/>
  <c r="S329" i="1"/>
  <c r="S330" i="1"/>
  <c r="S332" i="1"/>
  <c r="S333" i="1"/>
  <c r="S334" i="1"/>
  <c r="S335" i="1"/>
  <c r="S336" i="1"/>
  <c r="S337" i="1"/>
  <c r="S339" i="1"/>
  <c r="S340" i="1"/>
  <c r="S342" i="1"/>
  <c r="S343" i="1"/>
  <c r="S344" i="1"/>
  <c r="S345" i="1"/>
  <c r="S346" i="1"/>
  <c r="S348" i="1"/>
  <c r="S349" i="1"/>
  <c r="S350" i="1"/>
  <c r="S351" i="1"/>
  <c r="S354" i="1"/>
  <c r="S355" i="1"/>
  <c r="S356" i="1"/>
  <c r="S357" i="1"/>
  <c r="S358" i="1"/>
  <c r="S359" i="1"/>
  <c r="S360" i="1"/>
  <c r="S361" i="1"/>
  <c r="Q6" i="1"/>
  <c r="Q7" i="1"/>
  <c r="Q8" i="1"/>
  <c r="Q9" i="1"/>
  <c r="Q11" i="1"/>
  <c r="Q12" i="1"/>
  <c r="Q13" i="1"/>
  <c r="Q15" i="1"/>
  <c r="Q16" i="1"/>
  <c r="Q17" i="1"/>
  <c r="Q18" i="1"/>
  <c r="Q19" i="1"/>
  <c r="Q21" i="1"/>
  <c r="Q22" i="1"/>
  <c r="Q23" i="1"/>
  <c r="Q24" i="1"/>
  <c r="Q25" i="1"/>
  <c r="Q27" i="1"/>
  <c r="Q28" i="1"/>
  <c r="Q29" i="1"/>
  <c r="Q30" i="1"/>
  <c r="Q31" i="1"/>
  <c r="Q32" i="1"/>
  <c r="Q33" i="1"/>
  <c r="Q35" i="1"/>
  <c r="Q36" i="1"/>
  <c r="Q37" i="1"/>
  <c r="Q38" i="1"/>
  <c r="Q40" i="1"/>
  <c r="Q41" i="1"/>
  <c r="Q43" i="1"/>
  <c r="Q44" i="1"/>
  <c r="Q46" i="1"/>
  <c r="Q47" i="1"/>
  <c r="Q49" i="1"/>
  <c r="Q50" i="1"/>
  <c r="Q51" i="1"/>
  <c r="Q52" i="1"/>
  <c r="Q53" i="1"/>
  <c r="Q54" i="1"/>
  <c r="Q55" i="1"/>
  <c r="Q56" i="1"/>
  <c r="Q57" i="1"/>
  <c r="Q58" i="1"/>
  <c r="Q59" i="1"/>
  <c r="Q61" i="1"/>
  <c r="Q62" i="1"/>
  <c r="Q63" i="1"/>
  <c r="Q65" i="1"/>
  <c r="Q66" i="1"/>
  <c r="Q67" i="1"/>
  <c r="Q69" i="1"/>
  <c r="Q70" i="1"/>
  <c r="Q71" i="1"/>
  <c r="Q72" i="1"/>
  <c r="Q73" i="1"/>
  <c r="Q74" i="1"/>
  <c r="Q75" i="1"/>
  <c r="Q76" i="1"/>
  <c r="Q77" i="1"/>
  <c r="Q79" i="1"/>
  <c r="Q80" i="1"/>
  <c r="Q81" i="1"/>
  <c r="Q83" i="1"/>
  <c r="Q84" i="1"/>
  <c r="Q85" i="1"/>
  <c r="Q86" i="1"/>
  <c r="Q88" i="1"/>
  <c r="Q89" i="1"/>
  <c r="Q90" i="1"/>
  <c r="Q92" i="1"/>
  <c r="Q93" i="1"/>
  <c r="Q94" i="1"/>
  <c r="Q95" i="1"/>
  <c r="Q96" i="1"/>
  <c r="Q97" i="1"/>
  <c r="Q98" i="1"/>
  <c r="Q99" i="1"/>
  <c r="Q100" i="1"/>
  <c r="Q101" i="1"/>
  <c r="Q102" i="1"/>
  <c r="Q104" i="1"/>
  <c r="Q105" i="1"/>
  <c r="Q106" i="1"/>
  <c r="Q108" i="1"/>
  <c r="Q109" i="1"/>
  <c r="Q110" i="1"/>
  <c r="Q111" i="1"/>
  <c r="Q112" i="1"/>
  <c r="Q113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3" i="1"/>
  <c r="Q134" i="1"/>
  <c r="Q135" i="1"/>
  <c r="Q137" i="1"/>
  <c r="Q138" i="1"/>
  <c r="Q139" i="1"/>
  <c r="Q141" i="1"/>
  <c r="Q142" i="1"/>
  <c r="Q143" i="1"/>
  <c r="Q144" i="1"/>
  <c r="Q145" i="1"/>
  <c r="Q146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1" i="1"/>
  <c r="Q162" i="1"/>
  <c r="Q163" i="1"/>
  <c r="Q164" i="1"/>
  <c r="Q165" i="1"/>
  <c r="Q166" i="1"/>
  <c r="Q167" i="1"/>
  <c r="Q169" i="1"/>
  <c r="Q170" i="1"/>
  <c r="Q171" i="1"/>
  <c r="Q172" i="1"/>
  <c r="Q173" i="1"/>
  <c r="Q174" i="1"/>
  <c r="Q176" i="1"/>
  <c r="Q177" i="1"/>
  <c r="Q178" i="1"/>
  <c r="Q179" i="1"/>
  <c r="Q180" i="1"/>
  <c r="Q181" i="1"/>
  <c r="Q182" i="1"/>
  <c r="Q183" i="1"/>
  <c r="Q184" i="1"/>
  <c r="Q185" i="1"/>
  <c r="Q186" i="1"/>
  <c r="Q188" i="1"/>
  <c r="Q189" i="1"/>
  <c r="Q190" i="1"/>
  <c r="Q191" i="1"/>
  <c r="Q192" i="1"/>
  <c r="Q193" i="1"/>
  <c r="Q195" i="1"/>
  <c r="Q196" i="1"/>
  <c r="Q197" i="1"/>
  <c r="Q198" i="1"/>
  <c r="Q199" i="1"/>
  <c r="Q200" i="1"/>
  <c r="Q202" i="1"/>
  <c r="Q203" i="1"/>
  <c r="Q204" i="1"/>
  <c r="Q205" i="1"/>
  <c r="Q206" i="1"/>
  <c r="Q207" i="1"/>
  <c r="Q209" i="1"/>
  <c r="Q210" i="1"/>
  <c r="Q211" i="1"/>
  <c r="Q212" i="1"/>
  <c r="Q213" i="1"/>
  <c r="Q214" i="1"/>
  <c r="Q216" i="1"/>
  <c r="Q217" i="1"/>
  <c r="Q218" i="1"/>
  <c r="Q219" i="1"/>
  <c r="Q221" i="1"/>
  <c r="Q222" i="1"/>
  <c r="Q223" i="1"/>
  <c r="Q225" i="1"/>
  <c r="Q226" i="1"/>
  <c r="Q227" i="1"/>
  <c r="Q229" i="1"/>
  <c r="Q230" i="1"/>
  <c r="Q231" i="1"/>
  <c r="Q232" i="1"/>
  <c r="Q233" i="1"/>
  <c r="Q234" i="1"/>
  <c r="Q235" i="1"/>
  <c r="Q237" i="1"/>
  <c r="Q238" i="1"/>
  <c r="Q240" i="1"/>
  <c r="Q241" i="1"/>
  <c r="Q242" i="1"/>
  <c r="Q244" i="1"/>
  <c r="Q245" i="1"/>
  <c r="Q246" i="1"/>
  <c r="Q247" i="1"/>
  <c r="Q249" i="1"/>
  <c r="Q250" i="1"/>
  <c r="Q251" i="1"/>
  <c r="Q252" i="1"/>
  <c r="Q253" i="1"/>
  <c r="Q254" i="1"/>
  <c r="Q255" i="1"/>
  <c r="Q256" i="1"/>
  <c r="Q257" i="1"/>
  <c r="Q258" i="1"/>
  <c r="Q259" i="1"/>
  <c r="Q261" i="1"/>
  <c r="Q262" i="1"/>
  <c r="Q263" i="1"/>
  <c r="Q264" i="1"/>
  <c r="Q265" i="1"/>
  <c r="Q266" i="1"/>
  <c r="Q267" i="1"/>
  <c r="Q268" i="1"/>
  <c r="Q270" i="1"/>
  <c r="Q271" i="1"/>
  <c r="Q272" i="1"/>
  <c r="Q273" i="1"/>
  <c r="Q274" i="1"/>
  <c r="Q276" i="1"/>
  <c r="Q277" i="1"/>
  <c r="Q278" i="1"/>
  <c r="Q279" i="1"/>
  <c r="Q280" i="1"/>
  <c r="Q281" i="1"/>
  <c r="Q282" i="1"/>
  <c r="Q283" i="1"/>
  <c r="Q285" i="1"/>
  <c r="Q286" i="1"/>
  <c r="Q287" i="1"/>
  <c r="Q288" i="1"/>
  <c r="Q289" i="1"/>
  <c r="Q290" i="1"/>
  <c r="Q291" i="1"/>
  <c r="Q293" i="1"/>
  <c r="Q294" i="1"/>
  <c r="Q295" i="1"/>
  <c r="Q297" i="1"/>
  <c r="Q298" i="1"/>
  <c r="Q300" i="1"/>
  <c r="Q301" i="1"/>
  <c r="Q302" i="1"/>
  <c r="Q304" i="1"/>
  <c r="Q305" i="1"/>
  <c r="Q306" i="1"/>
  <c r="Q307" i="1"/>
  <c r="Q308" i="1"/>
  <c r="Q309" i="1"/>
  <c r="Q311" i="1"/>
  <c r="Q312" i="1"/>
  <c r="Q313" i="1"/>
  <c r="Q314" i="1"/>
  <c r="Q315" i="1"/>
  <c r="Q317" i="1"/>
  <c r="Q318" i="1"/>
  <c r="Q320" i="1"/>
  <c r="Q321" i="1"/>
  <c r="Q322" i="1"/>
  <c r="Q323" i="1"/>
  <c r="Q324" i="1"/>
  <c r="Q325" i="1"/>
  <c r="Q327" i="1"/>
  <c r="Q328" i="1"/>
  <c r="Q329" i="1"/>
  <c r="Q330" i="1"/>
  <c r="Q332" i="1"/>
  <c r="Q333" i="1"/>
  <c r="Q334" i="1"/>
  <c r="Q335" i="1"/>
  <c r="Q336" i="1"/>
  <c r="Q337" i="1"/>
  <c r="Q339" i="1"/>
  <c r="Q340" i="1"/>
  <c r="Q342" i="1"/>
  <c r="Q343" i="1"/>
  <c r="Q344" i="1"/>
  <c r="Q345" i="1"/>
  <c r="Q346" i="1"/>
  <c r="Q348" i="1"/>
  <c r="Q349" i="1"/>
  <c r="Q350" i="1"/>
  <c r="Q351" i="1"/>
  <c r="Q354" i="1"/>
  <c r="Q355" i="1"/>
  <c r="Q356" i="1"/>
  <c r="Q357" i="1"/>
  <c r="Q358" i="1"/>
  <c r="Q359" i="1"/>
  <c r="Q360" i="1"/>
  <c r="Q361" i="1"/>
  <c r="O6" i="1"/>
  <c r="O7" i="1"/>
  <c r="O8" i="1"/>
  <c r="O9" i="1"/>
  <c r="O11" i="1"/>
  <c r="O12" i="1"/>
  <c r="O13" i="1"/>
  <c r="O15" i="1"/>
  <c r="O16" i="1"/>
  <c r="O17" i="1"/>
  <c r="O18" i="1"/>
  <c r="O19" i="1"/>
  <c r="O21" i="1"/>
  <c r="O22" i="1"/>
  <c r="O23" i="1"/>
  <c r="O24" i="1"/>
  <c r="O25" i="1"/>
  <c r="O27" i="1"/>
  <c r="O28" i="1"/>
  <c r="O29" i="1"/>
  <c r="O30" i="1"/>
  <c r="O31" i="1"/>
  <c r="O32" i="1"/>
  <c r="O33" i="1"/>
  <c r="O35" i="1"/>
  <c r="O36" i="1"/>
  <c r="O37" i="1"/>
  <c r="O38" i="1"/>
  <c r="O40" i="1"/>
  <c r="O41" i="1"/>
  <c r="O43" i="1"/>
  <c r="O44" i="1"/>
  <c r="O46" i="1"/>
  <c r="O47" i="1"/>
  <c r="O49" i="1"/>
  <c r="O50" i="1"/>
  <c r="O51" i="1"/>
  <c r="O52" i="1"/>
  <c r="O53" i="1"/>
  <c r="O54" i="1"/>
  <c r="O55" i="1"/>
  <c r="O56" i="1"/>
  <c r="O57" i="1"/>
  <c r="O58" i="1"/>
  <c r="O59" i="1"/>
  <c r="O61" i="1"/>
  <c r="O62" i="1"/>
  <c r="O63" i="1"/>
  <c r="O65" i="1"/>
  <c r="O66" i="1"/>
  <c r="O67" i="1"/>
  <c r="O69" i="1"/>
  <c r="O70" i="1"/>
  <c r="O71" i="1"/>
  <c r="O72" i="1"/>
  <c r="O73" i="1"/>
  <c r="O74" i="1"/>
  <c r="O75" i="1"/>
  <c r="O76" i="1"/>
  <c r="O77" i="1"/>
  <c r="O79" i="1"/>
  <c r="O80" i="1"/>
  <c r="O81" i="1"/>
  <c r="O83" i="1"/>
  <c r="O84" i="1"/>
  <c r="O85" i="1"/>
  <c r="O86" i="1"/>
  <c r="O88" i="1"/>
  <c r="O89" i="1"/>
  <c r="O90" i="1"/>
  <c r="O92" i="1"/>
  <c r="O93" i="1"/>
  <c r="O94" i="1"/>
  <c r="O95" i="1"/>
  <c r="O96" i="1"/>
  <c r="O97" i="1"/>
  <c r="O98" i="1"/>
  <c r="O99" i="1"/>
  <c r="O100" i="1"/>
  <c r="O101" i="1"/>
  <c r="O102" i="1"/>
  <c r="O104" i="1"/>
  <c r="O105" i="1"/>
  <c r="O106" i="1"/>
  <c r="O108" i="1"/>
  <c r="O109" i="1"/>
  <c r="O110" i="1"/>
  <c r="O111" i="1"/>
  <c r="O112" i="1"/>
  <c r="O113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3" i="1"/>
  <c r="O134" i="1"/>
  <c r="O135" i="1"/>
  <c r="O137" i="1"/>
  <c r="O138" i="1"/>
  <c r="O139" i="1"/>
  <c r="O141" i="1"/>
  <c r="O142" i="1"/>
  <c r="O143" i="1"/>
  <c r="O144" i="1"/>
  <c r="O145" i="1"/>
  <c r="O146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1" i="1"/>
  <c r="O162" i="1"/>
  <c r="O163" i="1"/>
  <c r="O164" i="1"/>
  <c r="O165" i="1"/>
  <c r="O166" i="1"/>
  <c r="O167" i="1"/>
  <c r="O169" i="1"/>
  <c r="O170" i="1"/>
  <c r="O171" i="1"/>
  <c r="O172" i="1"/>
  <c r="O173" i="1"/>
  <c r="O174" i="1"/>
  <c r="O176" i="1"/>
  <c r="O177" i="1"/>
  <c r="O178" i="1"/>
  <c r="O179" i="1"/>
  <c r="O180" i="1"/>
  <c r="O181" i="1"/>
  <c r="O182" i="1"/>
  <c r="O183" i="1"/>
  <c r="O184" i="1"/>
  <c r="O185" i="1"/>
  <c r="O186" i="1"/>
  <c r="O188" i="1"/>
  <c r="O189" i="1"/>
  <c r="O190" i="1"/>
  <c r="O191" i="1"/>
  <c r="O192" i="1"/>
  <c r="O193" i="1"/>
  <c r="O195" i="1"/>
  <c r="O196" i="1"/>
  <c r="O197" i="1"/>
  <c r="O198" i="1"/>
  <c r="O199" i="1"/>
  <c r="O200" i="1"/>
  <c r="O202" i="1"/>
  <c r="O203" i="1"/>
  <c r="O204" i="1"/>
  <c r="O205" i="1"/>
  <c r="O206" i="1"/>
  <c r="O207" i="1"/>
  <c r="O209" i="1"/>
  <c r="O210" i="1"/>
  <c r="O211" i="1"/>
  <c r="O212" i="1"/>
  <c r="O213" i="1"/>
  <c r="O214" i="1"/>
  <c r="O216" i="1"/>
  <c r="O217" i="1"/>
  <c r="O218" i="1"/>
  <c r="O219" i="1"/>
  <c r="O221" i="1"/>
  <c r="O222" i="1"/>
  <c r="O223" i="1"/>
  <c r="O225" i="1"/>
  <c r="O226" i="1"/>
  <c r="O227" i="1"/>
  <c r="O229" i="1"/>
  <c r="O230" i="1"/>
  <c r="O231" i="1"/>
  <c r="O232" i="1"/>
  <c r="O233" i="1"/>
  <c r="O234" i="1"/>
  <c r="O235" i="1"/>
  <c r="O237" i="1"/>
  <c r="O238" i="1"/>
  <c r="O240" i="1"/>
  <c r="O241" i="1"/>
  <c r="O242" i="1"/>
  <c r="O244" i="1"/>
  <c r="O245" i="1"/>
  <c r="O246" i="1"/>
  <c r="O247" i="1"/>
  <c r="O249" i="1"/>
  <c r="O250" i="1"/>
  <c r="O251" i="1"/>
  <c r="O252" i="1"/>
  <c r="O253" i="1"/>
  <c r="O254" i="1"/>
  <c r="O255" i="1"/>
  <c r="O256" i="1"/>
  <c r="O257" i="1"/>
  <c r="O258" i="1"/>
  <c r="O259" i="1"/>
  <c r="O261" i="1"/>
  <c r="O262" i="1"/>
  <c r="O263" i="1"/>
  <c r="O264" i="1"/>
  <c r="O265" i="1"/>
  <c r="O266" i="1"/>
  <c r="O267" i="1"/>
  <c r="O268" i="1"/>
  <c r="O270" i="1"/>
  <c r="O271" i="1"/>
  <c r="O272" i="1"/>
  <c r="O273" i="1"/>
  <c r="O274" i="1"/>
  <c r="O276" i="1"/>
  <c r="O277" i="1"/>
  <c r="O278" i="1"/>
  <c r="O279" i="1"/>
  <c r="O280" i="1"/>
  <c r="O281" i="1"/>
  <c r="O282" i="1"/>
  <c r="O283" i="1"/>
  <c r="O285" i="1"/>
  <c r="O286" i="1"/>
  <c r="O287" i="1"/>
  <c r="O288" i="1"/>
  <c r="O289" i="1"/>
  <c r="O290" i="1"/>
  <c r="O291" i="1"/>
  <c r="O293" i="1"/>
  <c r="O294" i="1"/>
  <c r="O295" i="1"/>
  <c r="O297" i="1"/>
  <c r="O298" i="1"/>
  <c r="O300" i="1"/>
  <c r="O301" i="1"/>
  <c r="O302" i="1"/>
  <c r="O304" i="1"/>
  <c r="O305" i="1"/>
  <c r="O306" i="1"/>
  <c r="O307" i="1"/>
  <c r="O308" i="1"/>
  <c r="O309" i="1"/>
  <c r="O311" i="1"/>
  <c r="O312" i="1"/>
  <c r="O313" i="1"/>
  <c r="O314" i="1"/>
  <c r="O315" i="1"/>
  <c r="O317" i="1"/>
  <c r="O318" i="1"/>
  <c r="O320" i="1"/>
  <c r="O321" i="1"/>
  <c r="O322" i="1"/>
  <c r="O323" i="1"/>
  <c r="O324" i="1"/>
  <c r="O325" i="1"/>
  <c r="O327" i="1"/>
  <c r="O328" i="1"/>
  <c r="O329" i="1"/>
  <c r="O330" i="1"/>
  <c r="O332" i="1"/>
  <c r="O333" i="1"/>
  <c r="O334" i="1"/>
  <c r="O335" i="1"/>
  <c r="O336" i="1"/>
  <c r="O337" i="1"/>
  <c r="O339" i="1"/>
  <c r="O340" i="1"/>
  <c r="O342" i="1"/>
  <c r="O343" i="1"/>
  <c r="O344" i="1"/>
  <c r="O345" i="1"/>
  <c r="O346" i="1"/>
  <c r="O348" i="1"/>
  <c r="O349" i="1"/>
  <c r="O350" i="1"/>
  <c r="O351" i="1"/>
  <c r="O354" i="1"/>
  <c r="O355" i="1"/>
  <c r="O356" i="1"/>
  <c r="O357" i="1"/>
  <c r="O358" i="1"/>
  <c r="O359" i="1"/>
  <c r="O360" i="1"/>
  <c r="O361" i="1"/>
  <c r="M6" i="1"/>
  <c r="M7" i="1"/>
  <c r="M8" i="1"/>
  <c r="M9" i="1"/>
  <c r="M11" i="1"/>
  <c r="M12" i="1"/>
  <c r="M13" i="1"/>
  <c r="M15" i="1"/>
  <c r="M16" i="1"/>
  <c r="M17" i="1"/>
  <c r="M18" i="1"/>
  <c r="M19" i="1"/>
  <c r="M21" i="1"/>
  <c r="M22" i="1"/>
  <c r="M23" i="1"/>
  <c r="M24" i="1"/>
  <c r="M25" i="1"/>
  <c r="M27" i="1"/>
  <c r="M28" i="1"/>
  <c r="M29" i="1"/>
  <c r="M30" i="1"/>
  <c r="M31" i="1"/>
  <c r="M32" i="1"/>
  <c r="M33" i="1"/>
  <c r="M35" i="1"/>
  <c r="M36" i="1"/>
  <c r="M37" i="1"/>
  <c r="M38" i="1"/>
  <c r="M40" i="1"/>
  <c r="M41" i="1"/>
  <c r="M43" i="1"/>
  <c r="M44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1" i="1"/>
  <c r="M62" i="1"/>
  <c r="M63" i="1"/>
  <c r="M65" i="1"/>
  <c r="M66" i="1"/>
  <c r="M67" i="1"/>
  <c r="M69" i="1"/>
  <c r="M70" i="1"/>
  <c r="M71" i="1"/>
  <c r="M72" i="1"/>
  <c r="M73" i="1"/>
  <c r="M74" i="1"/>
  <c r="M75" i="1"/>
  <c r="M76" i="1"/>
  <c r="M77" i="1"/>
  <c r="M79" i="1"/>
  <c r="M80" i="1"/>
  <c r="M81" i="1"/>
  <c r="M83" i="1"/>
  <c r="M84" i="1"/>
  <c r="M85" i="1"/>
  <c r="M86" i="1"/>
  <c r="M88" i="1"/>
  <c r="M89" i="1"/>
  <c r="M90" i="1"/>
  <c r="M92" i="1"/>
  <c r="M93" i="1"/>
  <c r="M94" i="1"/>
  <c r="M95" i="1"/>
  <c r="M96" i="1"/>
  <c r="M97" i="1"/>
  <c r="M98" i="1"/>
  <c r="M99" i="1"/>
  <c r="M100" i="1"/>
  <c r="M101" i="1"/>
  <c r="M102" i="1"/>
  <c r="M104" i="1"/>
  <c r="M105" i="1"/>
  <c r="M106" i="1"/>
  <c r="M108" i="1"/>
  <c r="M109" i="1"/>
  <c r="M110" i="1"/>
  <c r="M111" i="1"/>
  <c r="M112" i="1"/>
  <c r="M113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3" i="1"/>
  <c r="M134" i="1"/>
  <c r="M135" i="1"/>
  <c r="M137" i="1"/>
  <c r="M138" i="1"/>
  <c r="M139" i="1"/>
  <c r="M141" i="1"/>
  <c r="M142" i="1"/>
  <c r="M143" i="1"/>
  <c r="M144" i="1"/>
  <c r="M145" i="1"/>
  <c r="M146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1" i="1"/>
  <c r="M162" i="1"/>
  <c r="M163" i="1"/>
  <c r="M164" i="1"/>
  <c r="M165" i="1"/>
  <c r="M166" i="1"/>
  <c r="M167" i="1"/>
  <c r="M169" i="1"/>
  <c r="M170" i="1"/>
  <c r="M171" i="1"/>
  <c r="M172" i="1"/>
  <c r="M173" i="1"/>
  <c r="M174" i="1"/>
  <c r="M176" i="1"/>
  <c r="M177" i="1"/>
  <c r="M178" i="1"/>
  <c r="M179" i="1"/>
  <c r="M180" i="1"/>
  <c r="M181" i="1"/>
  <c r="M182" i="1"/>
  <c r="M183" i="1"/>
  <c r="M184" i="1"/>
  <c r="M185" i="1"/>
  <c r="M186" i="1"/>
  <c r="M188" i="1"/>
  <c r="M189" i="1"/>
  <c r="M190" i="1"/>
  <c r="M191" i="1"/>
  <c r="M192" i="1"/>
  <c r="M193" i="1"/>
  <c r="M195" i="1"/>
  <c r="M196" i="1"/>
  <c r="M197" i="1"/>
  <c r="M198" i="1"/>
  <c r="M199" i="1"/>
  <c r="M200" i="1"/>
  <c r="M202" i="1"/>
  <c r="M203" i="1"/>
  <c r="M204" i="1"/>
  <c r="M205" i="1"/>
  <c r="M206" i="1"/>
  <c r="M207" i="1"/>
  <c r="M209" i="1"/>
  <c r="M210" i="1"/>
  <c r="M211" i="1"/>
  <c r="M212" i="1"/>
  <c r="M213" i="1"/>
  <c r="M214" i="1"/>
  <c r="M216" i="1"/>
  <c r="M217" i="1"/>
  <c r="M218" i="1"/>
  <c r="M219" i="1"/>
  <c r="M221" i="1"/>
  <c r="M222" i="1"/>
  <c r="M223" i="1"/>
  <c r="M225" i="1"/>
  <c r="M226" i="1"/>
  <c r="M227" i="1"/>
  <c r="M229" i="1"/>
  <c r="M230" i="1"/>
  <c r="M231" i="1"/>
  <c r="M232" i="1"/>
  <c r="M233" i="1"/>
  <c r="M234" i="1"/>
  <c r="M235" i="1"/>
  <c r="M237" i="1"/>
  <c r="M238" i="1"/>
  <c r="M240" i="1"/>
  <c r="M241" i="1"/>
  <c r="M242" i="1"/>
  <c r="M244" i="1"/>
  <c r="M245" i="1"/>
  <c r="M246" i="1"/>
  <c r="M247" i="1"/>
  <c r="M249" i="1"/>
  <c r="M250" i="1"/>
  <c r="M251" i="1"/>
  <c r="M252" i="1"/>
  <c r="M253" i="1"/>
  <c r="M254" i="1"/>
  <c r="M255" i="1"/>
  <c r="M256" i="1"/>
  <c r="M257" i="1"/>
  <c r="M258" i="1"/>
  <c r="M259" i="1"/>
  <c r="M261" i="1"/>
  <c r="M262" i="1"/>
  <c r="M263" i="1"/>
  <c r="M264" i="1"/>
  <c r="M265" i="1"/>
  <c r="M266" i="1"/>
  <c r="M267" i="1"/>
  <c r="M268" i="1"/>
  <c r="M270" i="1"/>
  <c r="M271" i="1"/>
  <c r="M272" i="1"/>
  <c r="M273" i="1"/>
  <c r="M274" i="1"/>
  <c r="M276" i="1"/>
  <c r="M277" i="1"/>
  <c r="M278" i="1"/>
  <c r="M279" i="1"/>
  <c r="M280" i="1"/>
  <c r="M281" i="1"/>
  <c r="M282" i="1"/>
  <c r="M283" i="1"/>
  <c r="M285" i="1"/>
  <c r="M286" i="1"/>
  <c r="M287" i="1"/>
  <c r="M288" i="1"/>
  <c r="M289" i="1"/>
  <c r="M290" i="1"/>
  <c r="M291" i="1"/>
  <c r="M293" i="1"/>
  <c r="M294" i="1"/>
  <c r="M295" i="1"/>
  <c r="M297" i="1"/>
  <c r="M298" i="1"/>
  <c r="M300" i="1"/>
  <c r="M301" i="1"/>
  <c r="M302" i="1"/>
  <c r="M304" i="1"/>
  <c r="M305" i="1"/>
  <c r="M306" i="1"/>
  <c r="M307" i="1"/>
  <c r="M308" i="1"/>
  <c r="M309" i="1"/>
  <c r="M311" i="1"/>
  <c r="M312" i="1"/>
  <c r="M313" i="1"/>
  <c r="M314" i="1"/>
  <c r="M315" i="1"/>
  <c r="M317" i="1"/>
  <c r="M318" i="1"/>
  <c r="M320" i="1"/>
  <c r="M321" i="1"/>
  <c r="M322" i="1"/>
  <c r="M323" i="1"/>
  <c r="M324" i="1"/>
  <c r="M325" i="1"/>
  <c r="M327" i="1"/>
  <c r="M328" i="1"/>
  <c r="M329" i="1"/>
  <c r="M330" i="1"/>
  <c r="M332" i="1"/>
  <c r="M333" i="1"/>
  <c r="M334" i="1"/>
  <c r="M335" i="1"/>
  <c r="M336" i="1"/>
  <c r="M337" i="1"/>
  <c r="M339" i="1"/>
  <c r="M340" i="1"/>
  <c r="M342" i="1"/>
  <c r="M343" i="1"/>
  <c r="M344" i="1"/>
  <c r="M345" i="1"/>
  <c r="M346" i="1"/>
  <c r="M348" i="1"/>
  <c r="M349" i="1"/>
  <c r="M350" i="1"/>
  <c r="M351" i="1"/>
  <c r="M354" i="1"/>
  <c r="M355" i="1"/>
  <c r="M356" i="1"/>
  <c r="M357" i="1"/>
  <c r="M358" i="1"/>
  <c r="M359" i="1"/>
  <c r="M360" i="1"/>
  <c r="M361" i="1"/>
  <c r="L347" i="1"/>
  <c r="N347" i="1"/>
  <c r="P347" i="1"/>
  <c r="R347" i="1"/>
  <c r="T347" i="1"/>
  <c r="V347" i="1"/>
  <c r="X347" i="1"/>
  <c r="J347" i="1"/>
  <c r="L341" i="1"/>
  <c r="N341" i="1"/>
  <c r="P341" i="1"/>
  <c r="R341" i="1"/>
  <c r="T341" i="1"/>
  <c r="V341" i="1"/>
  <c r="X341" i="1"/>
  <c r="J341" i="1"/>
  <c r="L338" i="1"/>
  <c r="N338" i="1"/>
  <c r="P338" i="1"/>
  <c r="R338" i="1"/>
  <c r="T338" i="1"/>
  <c r="V338" i="1"/>
  <c r="X338" i="1"/>
  <c r="J338" i="1"/>
  <c r="L331" i="1"/>
  <c r="N331" i="1"/>
  <c r="P331" i="1"/>
  <c r="R331" i="1"/>
  <c r="T331" i="1"/>
  <c r="V331" i="1"/>
  <c r="X331" i="1"/>
  <c r="J331" i="1"/>
  <c r="L326" i="1"/>
  <c r="N326" i="1"/>
  <c r="P326" i="1"/>
  <c r="R326" i="1"/>
  <c r="T326" i="1"/>
  <c r="V326" i="1"/>
  <c r="X326" i="1"/>
  <c r="J326" i="1"/>
  <c r="L319" i="1"/>
  <c r="N319" i="1"/>
  <c r="P319" i="1"/>
  <c r="R319" i="1"/>
  <c r="T319" i="1"/>
  <c r="V319" i="1"/>
  <c r="X319" i="1"/>
  <c r="J319" i="1"/>
  <c r="L316" i="1"/>
  <c r="N316" i="1"/>
  <c r="P316" i="1"/>
  <c r="R316" i="1"/>
  <c r="T316" i="1"/>
  <c r="V316" i="1"/>
  <c r="X316" i="1"/>
  <c r="J316" i="1"/>
  <c r="L310" i="1"/>
  <c r="N310" i="1"/>
  <c r="P310" i="1"/>
  <c r="R310" i="1"/>
  <c r="T310" i="1"/>
  <c r="V310" i="1"/>
  <c r="X310" i="1"/>
  <c r="J310" i="1"/>
  <c r="L303" i="1"/>
  <c r="N303" i="1"/>
  <c r="P303" i="1"/>
  <c r="R303" i="1"/>
  <c r="T303" i="1"/>
  <c r="V303" i="1"/>
  <c r="X303" i="1"/>
  <c r="J303" i="1"/>
  <c r="L299" i="1"/>
  <c r="N299" i="1"/>
  <c r="P299" i="1"/>
  <c r="R299" i="1"/>
  <c r="T299" i="1"/>
  <c r="V299" i="1"/>
  <c r="X299" i="1"/>
  <c r="J299" i="1"/>
  <c r="L296" i="1"/>
  <c r="N296" i="1"/>
  <c r="P296" i="1"/>
  <c r="R296" i="1"/>
  <c r="T296" i="1"/>
  <c r="V296" i="1"/>
  <c r="X296" i="1"/>
  <c r="J296" i="1"/>
  <c r="L292" i="1"/>
  <c r="N292" i="1"/>
  <c r="P292" i="1"/>
  <c r="R292" i="1"/>
  <c r="T292" i="1"/>
  <c r="V292" i="1"/>
  <c r="X292" i="1"/>
  <c r="J292" i="1"/>
  <c r="L284" i="1"/>
  <c r="N284" i="1"/>
  <c r="P284" i="1"/>
  <c r="R284" i="1"/>
  <c r="T284" i="1"/>
  <c r="V284" i="1"/>
  <c r="X284" i="1"/>
  <c r="J284" i="1"/>
  <c r="L275" i="1"/>
  <c r="N275" i="1"/>
  <c r="P275" i="1"/>
  <c r="R275" i="1"/>
  <c r="T275" i="1"/>
  <c r="V275" i="1"/>
  <c r="X275" i="1"/>
  <c r="J275" i="1"/>
  <c r="L269" i="1"/>
  <c r="N269" i="1"/>
  <c r="P269" i="1"/>
  <c r="R269" i="1"/>
  <c r="T269" i="1"/>
  <c r="V269" i="1"/>
  <c r="X269" i="1"/>
  <c r="J269" i="1"/>
  <c r="L260" i="1"/>
  <c r="N260" i="1"/>
  <c r="P260" i="1"/>
  <c r="R260" i="1"/>
  <c r="T260" i="1"/>
  <c r="V260" i="1"/>
  <c r="X260" i="1"/>
  <c r="J260" i="1"/>
  <c r="L248" i="1"/>
  <c r="N248" i="1"/>
  <c r="P248" i="1"/>
  <c r="R248" i="1"/>
  <c r="T248" i="1"/>
  <c r="V248" i="1"/>
  <c r="X248" i="1"/>
  <c r="J248" i="1"/>
  <c r="L243" i="1"/>
  <c r="N243" i="1"/>
  <c r="P243" i="1"/>
  <c r="R243" i="1"/>
  <c r="T243" i="1"/>
  <c r="V243" i="1"/>
  <c r="X243" i="1"/>
  <c r="J243" i="1"/>
  <c r="L239" i="1"/>
  <c r="N239" i="1"/>
  <c r="P239" i="1"/>
  <c r="R239" i="1"/>
  <c r="T239" i="1"/>
  <c r="V239" i="1"/>
  <c r="X239" i="1"/>
  <c r="J239" i="1"/>
  <c r="L236" i="1"/>
  <c r="N236" i="1"/>
  <c r="P236" i="1"/>
  <c r="R236" i="1"/>
  <c r="T236" i="1"/>
  <c r="V236" i="1"/>
  <c r="X236" i="1"/>
  <c r="J236" i="1"/>
  <c r="J228" i="1"/>
  <c r="N228" i="1"/>
  <c r="P228" i="1"/>
  <c r="R228" i="1"/>
  <c r="T228" i="1"/>
  <c r="V228" i="1"/>
  <c r="X228" i="1"/>
  <c r="L228" i="1"/>
  <c r="L224" i="1"/>
  <c r="N224" i="1"/>
  <c r="P224" i="1"/>
  <c r="R224" i="1"/>
  <c r="T224" i="1"/>
  <c r="V224" i="1"/>
  <c r="X224" i="1"/>
  <c r="J224" i="1"/>
  <c r="L220" i="1"/>
  <c r="N220" i="1"/>
  <c r="P220" i="1"/>
  <c r="R220" i="1"/>
  <c r="T220" i="1"/>
  <c r="V220" i="1"/>
  <c r="X220" i="1"/>
  <c r="J220" i="1"/>
  <c r="L215" i="1"/>
  <c r="N215" i="1"/>
  <c r="P215" i="1"/>
  <c r="R215" i="1"/>
  <c r="T215" i="1"/>
  <c r="V215" i="1"/>
  <c r="X215" i="1"/>
  <c r="J215" i="1"/>
  <c r="L208" i="1"/>
  <c r="N208" i="1"/>
  <c r="P208" i="1"/>
  <c r="R208" i="1"/>
  <c r="T208" i="1"/>
  <c r="V208" i="1"/>
  <c r="X208" i="1"/>
  <c r="J208" i="1"/>
  <c r="L201" i="1"/>
  <c r="N201" i="1"/>
  <c r="P201" i="1"/>
  <c r="R201" i="1"/>
  <c r="T201" i="1"/>
  <c r="V201" i="1"/>
  <c r="X201" i="1"/>
  <c r="J201" i="1"/>
  <c r="L194" i="1"/>
  <c r="N194" i="1"/>
  <c r="P194" i="1"/>
  <c r="R194" i="1"/>
  <c r="T194" i="1"/>
  <c r="V194" i="1"/>
  <c r="X194" i="1"/>
  <c r="J194" i="1"/>
  <c r="L187" i="1"/>
  <c r="N187" i="1"/>
  <c r="P187" i="1"/>
  <c r="R187" i="1"/>
  <c r="T187" i="1"/>
  <c r="V187" i="1"/>
  <c r="X187" i="1"/>
  <c r="J187" i="1"/>
  <c r="L175" i="1"/>
  <c r="N175" i="1"/>
  <c r="P175" i="1"/>
  <c r="R175" i="1"/>
  <c r="T175" i="1"/>
  <c r="V175" i="1"/>
  <c r="X175" i="1"/>
  <c r="J175" i="1"/>
  <c r="L168" i="1"/>
  <c r="N168" i="1"/>
  <c r="P168" i="1"/>
  <c r="R168" i="1"/>
  <c r="T168" i="1"/>
  <c r="V168" i="1"/>
  <c r="X168" i="1"/>
  <c r="J168" i="1"/>
  <c r="X160" i="1"/>
  <c r="L160" i="1"/>
  <c r="N160" i="1"/>
  <c r="P160" i="1"/>
  <c r="R160" i="1"/>
  <c r="T160" i="1"/>
  <c r="V160" i="1"/>
  <c r="J160" i="1"/>
  <c r="L147" i="1"/>
  <c r="N147" i="1"/>
  <c r="P147" i="1"/>
  <c r="R147" i="1"/>
  <c r="T147" i="1"/>
  <c r="V147" i="1"/>
  <c r="X147" i="1"/>
  <c r="J147" i="1"/>
  <c r="L140" i="1"/>
  <c r="N140" i="1"/>
  <c r="P140" i="1"/>
  <c r="R140" i="1"/>
  <c r="T140" i="1"/>
  <c r="V140" i="1"/>
  <c r="X140" i="1"/>
  <c r="J140" i="1"/>
  <c r="AD140" i="1" s="1"/>
  <c r="L136" i="1"/>
  <c r="N136" i="1"/>
  <c r="P136" i="1"/>
  <c r="R136" i="1"/>
  <c r="T136" i="1"/>
  <c r="V136" i="1"/>
  <c r="X136" i="1"/>
  <c r="J136" i="1"/>
  <c r="L132" i="1"/>
  <c r="N132" i="1"/>
  <c r="P132" i="1"/>
  <c r="R132" i="1"/>
  <c r="T132" i="1"/>
  <c r="V132" i="1"/>
  <c r="X132" i="1"/>
  <c r="J132" i="1"/>
  <c r="L114" i="1"/>
  <c r="N114" i="1"/>
  <c r="P114" i="1"/>
  <c r="R114" i="1"/>
  <c r="T114" i="1"/>
  <c r="V114" i="1"/>
  <c r="X114" i="1"/>
  <c r="J114" i="1"/>
  <c r="L107" i="1"/>
  <c r="N107" i="1"/>
  <c r="P107" i="1"/>
  <c r="R107" i="1"/>
  <c r="T107" i="1"/>
  <c r="V107" i="1"/>
  <c r="X107" i="1"/>
  <c r="J107" i="1"/>
  <c r="L103" i="1"/>
  <c r="N103" i="1"/>
  <c r="P103" i="1"/>
  <c r="R103" i="1"/>
  <c r="T103" i="1"/>
  <c r="V103" i="1"/>
  <c r="X103" i="1"/>
  <c r="J103" i="1"/>
  <c r="L91" i="1"/>
  <c r="N91" i="1"/>
  <c r="P91" i="1"/>
  <c r="R91" i="1"/>
  <c r="T91" i="1"/>
  <c r="V91" i="1"/>
  <c r="X91" i="1"/>
  <c r="J91" i="1"/>
  <c r="L87" i="1"/>
  <c r="N87" i="1"/>
  <c r="P87" i="1"/>
  <c r="R87" i="1"/>
  <c r="T87" i="1"/>
  <c r="V87" i="1"/>
  <c r="X87" i="1"/>
  <c r="J87" i="1"/>
  <c r="L82" i="1"/>
  <c r="N82" i="1"/>
  <c r="P82" i="1"/>
  <c r="R82" i="1"/>
  <c r="T82" i="1"/>
  <c r="V82" i="1"/>
  <c r="X82" i="1"/>
  <c r="J82" i="1"/>
  <c r="L78" i="1"/>
  <c r="N78" i="1"/>
  <c r="P78" i="1"/>
  <c r="R78" i="1"/>
  <c r="T78" i="1"/>
  <c r="V78" i="1"/>
  <c r="X78" i="1"/>
  <c r="J78" i="1"/>
  <c r="L68" i="1"/>
  <c r="N68" i="1"/>
  <c r="P68" i="1"/>
  <c r="R68" i="1"/>
  <c r="T68" i="1"/>
  <c r="V68" i="1"/>
  <c r="X68" i="1"/>
  <c r="J68" i="1"/>
  <c r="L64" i="1"/>
  <c r="N64" i="1"/>
  <c r="P64" i="1"/>
  <c r="R64" i="1"/>
  <c r="T64" i="1"/>
  <c r="V64" i="1"/>
  <c r="X64" i="1"/>
  <c r="J64" i="1"/>
  <c r="L60" i="1"/>
  <c r="N60" i="1"/>
  <c r="P60" i="1"/>
  <c r="R60" i="1"/>
  <c r="T60" i="1"/>
  <c r="V60" i="1"/>
  <c r="X60" i="1"/>
  <c r="J60" i="1"/>
  <c r="L48" i="1"/>
  <c r="N48" i="1"/>
  <c r="P48" i="1"/>
  <c r="R48" i="1"/>
  <c r="T48" i="1"/>
  <c r="V48" i="1"/>
  <c r="X48" i="1"/>
  <c r="J48" i="1"/>
  <c r="L45" i="1"/>
  <c r="N45" i="1"/>
  <c r="P45" i="1"/>
  <c r="R45" i="1"/>
  <c r="T45" i="1"/>
  <c r="V45" i="1"/>
  <c r="X45" i="1"/>
  <c r="J45" i="1"/>
  <c r="L42" i="1"/>
  <c r="N42" i="1"/>
  <c r="P42" i="1"/>
  <c r="R42" i="1"/>
  <c r="T42" i="1"/>
  <c r="V42" i="1"/>
  <c r="X42" i="1"/>
  <c r="J42" i="1"/>
  <c r="L39" i="1"/>
  <c r="N39" i="1"/>
  <c r="P39" i="1"/>
  <c r="R39" i="1"/>
  <c r="T39" i="1"/>
  <c r="V39" i="1"/>
  <c r="X39" i="1"/>
  <c r="J39" i="1"/>
  <c r="L34" i="1"/>
  <c r="N34" i="1"/>
  <c r="P34" i="1"/>
  <c r="R34" i="1"/>
  <c r="T34" i="1"/>
  <c r="V34" i="1"/>
  <c r="X34" i="1"/>
  <c r="J34" i="1"/>
  <c r="L26" i="1"/>
  <c r="N26" i="1"/>
  <c r="P26" i="1"/>
  <c r="R26" i="1"/>
  <c r="T26" i="1"/>
  <c r="V26" i="1"/>
  <c r="X26" i="1"/>
  <c r="J26" i="1"/>
  <c r="L20" i="1"/>
  <c r="N20" i="1"/>
  <c r="P20" i="1"/>
  <c r="R20" i="1"/>
  <c r="T20" i="1"/>
  <c r="V20" i="1"/>
  <c r="X20" i="1"/>
  <c r="J20" i="1"/>
  <c r="L14" i="1"/>
  <c r="N14" i="1"/>
  <c r="P14" i="1"/>
  <c r="R14" i="1"/>
  <c r="T14" i="1"/>
  <c r="V14" i="1"/>
  <c r="X14" i="1"/>
  <c r="J14" i="1"/>
  <c r="L10" i="1"/>
  <c r="N10" i="1"/>
  <c r="P10" i="1"/>
  <c r="R10" i="1"/>
  <c r="T10" i="1"/>
  <c r="V10" i="1"/>
  <c r="X10" i="1"/>
  <c r="J10" i="1"/>
  <c r="L5" i="1"/>
  <c r="N5" i="1"/>
  <c r="P5" i="1"/>
  <c r="R5" i="1"/>
  <c r="T5" i="1"/>
  <c r="V5" i="1"/>
  <c r="X5" i="1"/>
  <c r="J5" i="1"/>
  <c r="AD5" i="1" l="1"/>
  <c r="AD68" i="1"/>
  <c r="AD284" i="1"/>
  <c r="AD316" i="1"/>
  <c r="AD60" i="1"/>
  <c r="AD228" i="1"/>
  <c r="AD338" i="1"/>
  <c r="AD103" i="1"/>
  <c r="AD201" i="1"/>
  <c r="AD236" i="1"/>
  <c r="AG285" i="1"/>
  <c r="AG300" i="1"/>
  <c r="AG329" i="1"/>
  <c r="AG344" i="1"/>
  <c r="AG314" i="1"/>
  <c r="AG271" i="1"/>
  <c r="AG257" i="1"/>
  <c r="AG244" i="1"/>
  <c r="AG229" i="1"/>
  <c r="AG199" i="1"/>
  <c r="AG90" i="1"/>
  <c r="AG28" i="1"/>
  <c r="AG158" i="1"/>
  <c r="AG295" i="1"/>
  <c r="AG169" i="1"/>
  <c r="AG318" i="1"/>
  <c r="AG274" i="1"/>
  <c r="AG247" i="1"/>
  <c r="AG346" i="1"/>
  <c r="AG332" i="1"/>
  <c r="AG317" i="1"/>
  <c r="AG302" i="1"/>
  <c r="AG287" i="1"/>
  <c r="AG273" i="1"/>
  <c r="AG259" i="1"/>
  <c r="AG246" i="1"/>
  <c r="AG231" i="1"/>
  <c r="AG202" i="1"/>
  <c r="AG188" i="1"/>
  <c r="AG174" i="1"/>
  <c r="AG161" i="1"/>
  <c r="AG148" i="1"/>
  <c r="AG133" i="1"/>
  <c r="AG120" i="1"/>
  <c r="AG106" i="1"/>
  <c r="AG93" i="1"/>
  <c r="AG77" i="1"/>
  <c r="AG63" i="1"/>
  <c r="AG50" i="1"/>
  <c r="AG33" i="1"/>
  <c r="AG19" i="1"/>
  <c r="AG185" i="1"/>
  <c r="AG281" i="1"/>
  <c r="AG155" i="1"/>
  <c r="AG333" i="1"/>
  <c r="AG304" i="1"/>
  <c r="AG288" i="1"/>
  <c r="AG261" i="1"/>
  <c r="AG232" i="1"/>
  <c r="AG345" i="1"/>
  <c r="AG330" i="1"/>
  <c r="AG315" i="1"/>
  <c r="AG301" i="1"/>
  <c r="AG286" i="1"/>
  <c r="AG272" i="1"/>
  <c r="AG258" i="1"/>
  <c r="AG245" i="1"/>
  <c r="AG230" i="1"/>
  <c r="AG214" i="1"/>
  <c r="AG200" i="1"/>
  <c r="AG186" i="1"/>
  <c r="AG173" i="1"/>
  <c r="AG159" i="1"/>
  <c r="AG146" i="1"/>
  <c r="AG131" i="1"/>
  <c r="AG119" i="1"/>
  <c r="AG105" i="1"/>
  <c r="AG92" i="1"/>
  <c r="AG76" i="1"/>
  <c r="AG62" i="1"/>
  <c r="AG49" i="1"/>
  <c r="AG32" i="1"/>
  <c r="AG18" i="1"/>
  <c r="AG130" i="1"/>
  <c r="AG118" i="1"/>
  <c r="AG104" i="1"/>
  <c r="AG75" i="1"/>
  <c r="AG61" i="1"/>
  <c r="AG47" i="1"/>
  <c r="AG31" i="1"/>
  <c r="AG17" i="1"/>
  <c r="AG343" i="1"/>
  <c r="AG328" i="1"/>
  <c r="AG298" i="1"/>
  <c r="AG283" i="1"/>
  <c r="AG270" i="1"/>
  <c r="AG256" i="1"/>
  <c r="AG242" i="1"/>
  <c r="AG227" i="1"/>
  <c r="AG212" i="1"/>
  <c r="AG198" i="1"/>
  <c r="AG184" i="1"/>
  <c r="AG171" i="1"/>
  <c r="AG157" i="1"/>
  <c r="AG144" i="1"/>
  <c r="AG129" i="1"/>
  <c r="AG117" i="1"/>
  <c r="AG102" i="1"/>
  <c r="AG89" i="1"/>
  <c r="AG74" i="1"/>
  <c r="AG59" i="1"/>
  <c r="AG46" i="1"/>
  <c r="AG16" i="1"/>
  <c r="AG342" i="1"/>
  <c r="AG327" i="1"/>
  <c r="AG312" i="1"/>
  <c r="AG297" i="1"/>
  <c r="AG282" i="1"/>
  <c r="AG268" i="1"/>
  <c r="AG255" i="1"/>
  <c r="AG241" i="1"/>
  <c r="AG226" i="1"/>
  <c r="AG211" i="1"/>
  <c r="AG197" i="1"/>
  <c r="AG183" i="1"/>
  <c r="AG170" i="1"/>
  <c r="AG156" i="1"/>
  <c r="AG143" i="1"/>
  <c r="AG116" i="1"/>
  <c r="AG101" i="1"/>
  <c r="AG88" i="1"/>
  <c r="AG73" i="1"/>
  <c r="AG58" i="1"/>
  <c r="AG44" i="1"/>
  <c r="AG29" i="1"/>
  <c r="AG15" i="1"/>
  <c r="AG13" i="1"/>
  <c r="AG41" i="1"/>
  <c r="AG27" i="1"/>
  <c r="AG12" i="1"/>
  <c r="AG145" i="1"/>
  <c r="AG311" i="1"/>
  <c r="AG210" i="1"/>
  <c r="AG142" i="1"/>
  <c r="AG43" i="1"/>
  <c r="AG324" i="1"/>
  <c r="AG238" i="1"/>
  <c r="AG167" i="1"/>
  <c r="AG99" i="1"/>
  <c r="AG337" i="1"/>
  <c r="AG323" i="1"/>
  <c r="AG308" i="1"/>
  <c r="AG293" i="1"/>
  <c r="AG279" i="1"/>
  <c r="AG252" i="1"/>
  <c r="AG237" i="1"/>
  <c r="AG222" i="1"/>
  <c r="AG207" i="1"/>
  <c r="AG193" i="1"/>
  <c r="AG180" i="1"/>
  <c r="AG153" i="1"/>
  <c r="AG139" i="1"/>
  <c r="AG112" i="1"/>
  <c r="AG98" i="1"/>
  <c r="AG84" i="1"/>
  <c r="AG70" i="1"/>
  <c r="AG55" i="1"/>
  <c r="AG40" i="1"/>
  <c r="AG25" i="1"/>
  <c r="AG11" i="1"/>
  <c r="AG340" i="1"/>
  <c r="AG240" i="1"/>
  <c r="AG196" i="1"/>
  <c r="AG115" i="1"/>
  <c r="AG86" i="1"/>
  <c r="AG309" i="1"/>
  <c r="AG266" i="1"/>
  <c r="AG209" i="1"/>
  <c r="AG154" i="1"/>
  <c r="AG56" i="1"/>
  <c r="AG351" i="1"/>
  <c r="AG336" i="1"/>
  <c r="AG307" i="1"/>
  <c r="AG291" i="1"/>
  <c r="AG278" i="1"/>
  <c r="AG264" i="1"/>
  <c r="AG251" i="1"/>
  <c r="AG235" i="1"/>
  <c r="AG221" i="1"/>
  <c r="AG206" i="1"/>
  <c r="AG192" i="1"/>
  <c r="AG179" i="1"/>
  <c r="AG165" i="1"/>
  <c r="AG152" i="1"/>
  <c r="AG138" i="1"/>
  <c r="AG124" i="1"/>
  <c r="AG111" i="1"/>
  <c r="AG97" i="1"/>
  <c r="AG83" i="1"/>
  <c r="AG54" i="1"/>
  <c r="AG38" i="1"/>
  <c r="AG24" i="1"/>
  <c r="AG9" i="1"/>
  <c r="AG172" i="1"/>
  <c r="AG267" i="1"/>
  <c r="AG127" i="1"/>
  <c r="AG339" i="1"/>
  <c r="AG280" i="1"/>
  <c r="AG223" i="1"/>
  <c r="AG181" i="1"/>
  <c r="AG113" i="1"/>
  <c r="AG350" i="1"/>
  <c r="AG335" i="1"/>
  <c r="AG321" i="1"/>
  <c r="AG306" i="1"/>
  <c r="AG290" i="1"/>
  <c r="AG277" i="1"/>
  <c r="AG263" i="1"/>
  <c r="AG250" i="1"/>
  <c r="AG219" i="1"/>
  <c r="AG205" i="1"/>
  <c r="AG191" i="1"/>
  <c r="AG178" i="1"/>
  <c r="AG164" i="1"/>
  <c r="AG151" i="1"/>
  <c r="AG137" i="1"/>
  <c r="AG123" i="1"/>
  <c r="AG110" i="1"/>
  <c r="AG96" i="1"/>
  <c r="AG81" i="1"/>
  <c r="AG67" i="1"/>
  <c r="AG37" i="1"/>
  <c r="AG23" i="1"/>
  <c r="AG8" i="1"/>
  <c r="AG213" i="1"/>
  <c r="AG325" i="1"/>
  <c r="AG254" i="1"/>
  <c r="AG182" i="1"/>
  <c r="AG100" i="1"/>
  <c r="AG72" i="1"/>
  <c r="AG294" i="1"/>
  <c r="AG253" i="1"/>
  <c r="AG195" i="1"/>
  <c r="AG141" i="1"/>
  <c r="AG71" i="1"/>
  <c r="AG349" i="1"/>
  <c r="AG320" i="1"/>
  <c r="AG305" i="1"/>
  <c r="AG289" i="1"/>
  <c r="AG276" i="1"/>
  <c r="AG262" i="1"/>
  <c r="AG249" i="1"/>
  <c r="AG233" i="1"/>
  <c r="AG218" i="1"/>
  <c r="AG204" i="1"/>
  <c r="AG190" i="1"/>
  <c r="AG177" i="1"/>
  <c r="AG163" i="1"/>
  <c r="AG150" i="1"/>
  <c r="AG135" i="1"/>
  <c r="AG122" i="1"/>
  <c r="AG109" i="1"/>
  <c r="AG95" i="1"/>
  <c r="AG80" i="1"/>
  <c r="AG66" i="1"/>
  <c r="AG52" i="1"/>
  <c r="AG22" i="1"/>
  <c r="AG7" i="1"/>
  <c r="AG225" i="1"/>
  <c r="AG348" i="1"/>
  <c r="AG217" i="1"/>
  <c r="AG203" i="1"/>
  <c r="AG189" i="1"/>
  <c r="AG176" i="1"/>
  <c r="AG162" i="1"/>
  <c r="AG149" i="1"/>
  <c r="AG134" i="1"/>
  <c r="AG121" i="1"/>
  <c r="AG108" i="1"/>
  <c r="AG94" i="1"/>
  <c r="AG79" i="1"/>
  <c r="AG65" i="1"/>
  <c r="AG51" i="1"/>
  <c r="AG35" i="1"/>
  <c r="AG21" i="1"/>
  <c r="AG355" i="1"/>
  <c r="AG6" i="1"/>
  <c r="AG357" i="1"/>
  <c r="AG356" i="1"/>
  <c r="AG358" i="1"/>
  <c r="AG359" i="1"/>
  <c r="AG360" i="1"/>
  <c r="AG361" i="1"/>
  <c r="AG354" i="1"/>
  <c r="AD10" i="1"/>
  <c r="AD42" i="1"/>
  <c r="AD215" i="1"/>
  <c r="AD20" i="1"/>
  <c r="AD48" i="1"/>
  <c r="AD87" i="1"/>
  <c r="AD136" i="1"/>
  <c r="AD187" i="1"/>
  <c r="AD224" i="1"/>
  <c r="AD260" i="1"/>
  <c r="AD299" i="1"/>
  <c r="AD331" i="1"/>
  <c r="AD14" i="1"/>
  <c r="AD45" i="1"/>
  <c r="AD82" i="1"/>
  <c r="AD132" i="1"/>
  <c r="AD175" i="1"/>
  <c r="AD220" i="1"/>
  <c r="AD248" i="1"/>
  <c r="AD296" i="1"/>
  <c r="AD326" i="1"/>
  <c r="AD26" i="1"/>
  <c r="AD91" i="1"/>
  <c r="AD194" i="1"/>
  <c r="AD269" i="1"/>
  <c r="AD303" i="1"/>
  <c r="AD34" i="1"/>
  <c r="AD64" i="1"/>
  <c r="AD147" i="1"/>
  <c r="AD275" i="1"/>
  <c r="AD310" i="1"/>
  <c r="AD341" i="1"/>
  <c r="AD78" i="1"/>
  <c r="AD114" i="1"/>
  <c r="AD168" i="1"/>
  <c r="AD243" i="1"/>
  <c r="AD292" i="1"/>
  <c r="AD319" i="1"/>
  <c r="AD39" i="1"/>
  <c r="AD107" i="1"/>
  <c r="AD160" i="1"/>
  <c r="AD208" i="1"/>
  <c r="AD239" i="1"/>
  <c r="AD347" i="1"/>
  <c r="Z354" i="1"/>
  <c r="Z360" i="1"/>
  <c r="Z359" i="1"/>
  <c r="Z356" i="1"/>
  <c r="Z355" i="1"/>
  <c r="Z357" i="1"/>
  <c r="Z358" i="1"/>
  <c r="Z361" i="1"/>
  <c r="W14" i="1"/>
  <c r="W64" i="1"/>
  <c r="Y14" i="1"/>
  <c r="Y103" i="1"/>
  <c r="Y48" i="1"/>
  <c r="Y107" i="1"/>
  <c r="Y136" i="1"/>
  <c r="Y299" i="1"/>
  <c r="Y316" i="1"/>
  <c r="Y331" i="1"/>
  <c r="Y347" i="1"/>
  <c r="Z340" i="1"/>
  <c r="Y39" i="1"/>
  <c r="Y68" i="1"/>
  <c r="Y187" i="1"/>
  <c r="Z207" i="1"/>
  <c r="Y87" i="1"/>
  <c r="W160" i="1"/>
  <c r="Y10" i="1"/>
  <c r="Y26" i="1"/>
  <c r="Y42" i="1"/>
  <c r="Y60" i="1"/>
  <c r="Y78" i="1"/>
  <c r="Y91" i="1"/>
  <c r="Y114" i="1"/>
  <c r="Y140" i="1"/>
  <c r="Y168" i="1"/>
  <c r="Y194" i="1"/>
  <c r="Y215" i="1"/>
  <c r="Y228" i="1"/>
  <c r="Y243" i="1"/>
  <c r="Y269" i="1"/>
  <c r="Y292" i="1"/>
  <c r="Y303" i="1"/>
  <c r="Y319" i="1"/>
  <c r="Y338" i="1"/>
  <c r="Z76" i="1"/>
  <c r="W26" i="1"/>
  <c r="W194" i="1"/>
  <c r="W228" i="1"/>
  <c r="W338" i="1"/>
  <c r="Z244" i="1"/>
  <c r="Z172" i="1"/>
  <c r="Z31" i="1"/>
  <c r="Z17" i="1"/>
  <c r="U215" i="1"/>
  <c r="U243" i="1"/>
  <c r="U269" i="1"/>
  <c r="U292" i="1"/>
  <c r="U303" i="1"/>
  <c r="Z129" i="1"/>
  <c r="Z117" i="1"/>
  <c r="Z102" i="1"/>
  <c r="Z89" i="1"/>
  <c r="Z74" i="1"/>
  <c r="Z59" i="1"/>
  <c r="Z46" i="1"/>
  <c r="S10" i="1"/>
  <c r="S26" i="1"/>
  <c r="S42" i="1"/>
  <c r="S60" i="1"/>
  <c r="S78" i="1"/>
  <c r="S91" i="1"/>
  <c r="S243" i="1"/>
  <c r="S269" i="1"/>
  <c r="S292" i="1"/>
  <c r="S303" i="1"/>
  <c r="S319" i="1"/>
  <c r="S338" i="1"/>
  <c r="Z268" i="1"/>
  <c r="Z197" i="1"/>
  <c r="Z170" i="1"/>
  <c r="Z156" i="1"/>
  <c r="Z143" i="1"/>
  <c r="Z88" i="1"/>
  <c r="Y5" i="1"/>
  <c r="Q26" i="1"/>
  <c r="Q60" i="1"/>
  <c r="Q78" i="1"/>
  <c r="Q91" i="1"/>
  <c r="Q114" i="1"/>
  <c r="Q140" i="1"/>
  <c r="Q168" i="1"/>
  <c r="Q194" i="1"/>
  <c r="Y208" i="1"/>
  <c r="Q215" i="1"/>
  <c r="Y224" i="1"/>
  <c r="Y239" i="1"/>
  <c r="Q243" i="1"/>
  <c r="Y260" i="1"/>
  <c r="Q269" i="1"/>
  <c r="Y284" i="1"/>
  <c r="Q292" i="1"/>
  <c r="Q303" i="1"/>
  <c r="Q319" i="1"/>
  <c r="Q338" i="1"/>
  <c r="Z267" i="1"/>
  <c r="Z225" i="1"/>
  <c r="Z210" i="1"/>
  <c r="Z100" i="1"/>
  <c r="Z28" i="1"/>
  <c r="Q10" i="1"/>
  <c r="Y20" i="1"/>
  <c r="Q42" i="1"/>
  <c r="W48" i="1"/>
  <c r="W68" i="1"/>
  <c r="W87" i="1"/>
  <c r="W107" i="1"/>
  <c r="W136" i="1"/>
  <c r="W187" i="1"/>
  <c r="W208" i="1"/>
  <c r="W224" i="1"/>
  <c r="W239" i="1"/>
  <c r="W260" i="1"/>
  <c r="O269" i="1"/>
  <c r="O303" i="1"/>
  <c r="Z280" i="1"/>
  <c r="Z238" i="1"/>
  <c r="Z99" i="1"/>
  <c r="Z27" i="1"/>
  <c r="Z40" i="1"/>
  <c r="Z293" i="1"/>
  <c r="Z279" i="1"/>
  <c r="Z265" i="1"/>
  <c r="AF265" i="1" s="1"/>
  <c r="Z252" i="1"/>
  <c r="Z112" i="1"/>
  <c r="Z351" i="1"/>
  <c r="Z336" i="1"/>
  <c r="Z322" i="1"/>
  <c r="AF322" i="1" s="1"/>
  <c r="Z307" i="1"/>
  <c r="Z291" i="1"/>
  <c r="Z124" i="1"/>
  <c r="Z111" i="1"/>
  <c r="Y34" i="1"/>
  <c r="Y45" i="1"/>
  <c r="Y64" i="1"/>
  <c r="Y82" i="1"/>
  <c r="Y132" i="1"/>
  <c r="Y147" i="1"/>
  <c r="Y175" i="1"/>
  <c r="Y201" i="1"/>
  <c r="Y220" i="1"/>
  <c r="Y236" i="1"/>
  <c r="Y248" i="1"/>
  <c r="Y275" i="1"/>
  <c r="Y296" i="1"/>
  <c r="Y310" i="1"/>
  <c r="Y326" i="1"/>
  <c r="Y341" i="1"/>
  <c r="Z219" i="1"/>
  <c r="Z123" i="1"/>
  <c r="W34" i="1"/>
  <c r="W45" i="1"/>
  <c r="W82" i="1"/>
  <c r="W103" i="1"/>
  <c r="W132" i="1"/>
  <c r="W147" i="1"/>
  <c r="W175" i="1"/>
  <c r="W201" i="1"/>
  <c r="W220" i="1"/>
  <c r="W236" i="1"/>
  <c r="W248" i="1"/>
  <c r="W326" i="1"/>
  <c r="Z135" i="1"/>
  <c r="Z52" i="1"/>
  <c r="Z318" i="1"/>
  <c r="Z232" i="1"/>
  <c r="Z304" i="1"/>
  <c r="W10" i="1"/>
  <c r="W42" i="1"/>
  <c r="W60" i="1"/>
  <c r="W78" i="1"/>
  <c r="W91" i="1"/>
  <c r="W114" i="1"/>
  <c r="W140" i="1"/>
  <c r="W168" i="1"/>
  <c r="W215" i="1"/>
  <c r="W243" i="1"/>
  <c r="W269" i="1"/>
  <c r="W292" i="1"/>
  <c r="W303" i="1"/>
  <c r="W319" i="1"/>
  <c r="Z330" i="1"/>
  <c r="Z350" i="1"/>
  <c r="Z335" i="1"/>
  <c r="Z321" i="1"/>
  <c r="Z278" i="1"/>
  <c r="Z264" i="1"/>
  <c r="Z251" i="1"/>
  <c r="Z237" i="1"/>
  <c r="Z223" i="1"/>
  <c r="Z209" i="1"/>
  <c r="Z182" i="1"/>
  <c r="Z169" i="1"/>
  <c r="Z155" i="1"/>
  <c r="Z142" i="1"/>
  <c r="Z128" i="1"/>
  <c r="AF128" i="1" s="1"/>
  <c r="Z116" i="1"/>
  <c r="Z101" i="1"/>
  <c r="Z73" i="1"/>
  <c r="Z58" i="1"/>
  <c r="Z30" i="1"/>
  <c r="AF30" i="1" s="1"/>
  <c r="Z339" i="1"/>
  <c r="Z196" i="1"/>
  <c r="Z75" i="1"/>
  <c r="Z256" i="1"/>
  <c r="Z184" i="1"/>
  <c r="Z171" i="1"/>
  <c r="Z16" i="1"/>
  <c r="Z328" i="1"/>
  <c r="Z349" i="1"/>
  <c r="Z334" i="1"/>
  <c r="AF334" i="1" s="1"/>
  <c r="Z320" i="1"/>
  <c r="Z305" i="1"/>
  <c r="Z290" i="1"/>
  <c r="Z277" i="1"/>
  <c r="Z263" i="1"/>
  <c r="Z250" i="1"/>
  <c r="Z222" i="1"/>
  <c r="Z181" i="1"/>
  <c r="Z167" i="1"/>
  <c r="Z154" i="1"/>
  <c r="Z141" i="1"/>
  <c r="Z127" i="1"/>
  <c r="Z115" i="1"/>
  <c r="Z86" i="1"/>
  <c r="Z72" i="1"/>
  <c r="Z57" i="1"/>
  <c r="AF57" i="1" s="1"/>
  <c r="Z44" i="1"/>
  <c r="Z29" i="1"/>
  <c r="Z315" i="1"/>
  <c r="Z195" i="1"/>
  <c r="S114" i="1"/>
  <c r="S140" i="1"/>
  <c r="S168" i="1"/>
  <c r="S194" i="1"/>
  <c r="S215" i="1"/>
  <c r="Z255" i="1"/>
  <c r="Z183" i="1"/>
  <c r="Z15" i="1"/>
  <c r="Z327" i="1"/>
  <c r="Z342" i="1"/>
  <c r="Z348" i="1"/>
  <c r="Z333" i="1"/>
  <c r="Z289" i="1"/>
  <c r="Z276" i="1"/>
  <c r="Z262" i="1"/>
  <c r="Z249" i="1"/>
  <c r="Z235" i="1"/>
  <c r="Z221" i="1"/>
  <c r="Z206" i="1"/>
  <c r="Z193" i="1"/>
  <c r="Z180" i="1"/>
  <c r="Z166" i="1"/>
  <c r="AF166" i="1" s="1"/>
  <c r="Z153" i="1"/>
  <c r="Z126" i="1"/>
  <c r="AF126" i="1" s="1"/>
  <c r="Z113" i="1"/>
  <c r="Z85" i="1"/>
  <c r="AF85" i="1" s="1"/>
  <c r="Z71" i="1"/>
  <c r="Z56" i="1"/>
  <c r="Z43" i="1"/>
  <c r="Z13" i="1"/>
  <c r="Z346" i="1"/>
  <c r="Z332" i="1"/>
  <c r="Z317" i="1"/>
  <c r="Z302" i="1"/>
  <c r="Z288" i="1"/>
  <c r="Z274" i="1"/>
  <c r="Z261" i="1"/>
  <c r="Z234" i="1"/>
  <c r="AF234" i="1" s="1"/>
  <c r="Z205" i="1"/>
  <c r="Z192" i="1"/>
  <c r="Z179" i="1"/>
  <c r="Z165" i="1"/>
  <c r="Z152" i="1"/>
  <c r="Z139" i="1"/>
  <c r="Z125" i="1"/>
  <c r="AF125" i="1" s="1"/>
  <c r="Z98" i="1"/>
  <c r="Z84" i="1"/>
  <c r="Z70" i="1"/>
  <c r="Z55" i="1"/>
  <c r="Z41" i="1"/>
  <c r="Z12" i="1"/>
  <c r="W284" i="1"/>
  <c r="W299" i="1"/>
  <c r="W316" i="1"/>
  <c r="W331" i="1"/>
  <c r="W347" i="1"/>
  <c r="Z345" i="1"/>
  <c r="Z301" i="1"/>
  <c r="Z287" i="1"/>
  <c r="Z273" i="1"/>
  <c r="Z259" i="1"/>
  <c r="Z247" i="1"/>
  <c r="Z233" i="1"/>
  <c r="Z218" i="1"/>
  <c r="Z204" i="1"/>
  <c r="Z191" i="1"/>
  <c r="Z178" i="1"/>
  <c r="Z164" i="1"/>
  <c r="Z151" i="1"/>
  <c r="Z138" i="1"/>
  <c r="Z97" i="1"/>
  <c r="Z83" i="1"/>
  <c r="Z69" i="1"/>
  <c r="AF69" i="1" s="1"/>
  <c r="Z54" i="1"/>
  <c r="Z25" i="1"/>
  <c r="Z11" i="1"/>
  <c r="U39" i="1"/>
  <c r="U87" i="1"/>
  <c r="Z344" i="1"/>
  <c r="Z329" i="1"/>
  <c r="Z314" i="1"/>
  <c r="Z300" i="1"/>
  <c r="Z286" i="1"/>
  <c r="Z272" i="1"/>
  <c r="Z258" i="1"/>
  <c r="Z246" i="1"/>
  <c r="Z217" i="1"/>
  <c r="Z203" i="1"/>
  <c r="Z190" i="1"/>
  <c r="Z177" i="1"/>
  <c r="Z163" i="1"/>
  <c r="Z150" i="1"/>
  <c r="Z137" i="1"/>
  <c r="Z110" i="1"/>
  <c r="Z96" i="1"/>
  <c r="Z81" i="1"/>
  <c r="Z67" i="1"/>
  <c r="Z53" i="1"/>
  <c r="AF53" i="1" s="1"/>
  <c r="Z38" i="1"/>
  <c r="Z24" i="1"/>
  <c r="Z9" i="1"/>
  <c r="O147" i="1"/>
  <c r="O220" i="1"/>
  <c r="Z294" i="1"/>
  <c r="Z343" i="1"/>
  <c r="Z313" i="1"/>
  <c r="AF313" i="1" s="1"/>
  <c r="Z298" i="1"/>
  <c r="Z285" i="1"/>
  <c r="Z271" i="1"/>
  <c r="Z257" i="1"/>
  <c r="Z245" i="1"/>
  <c r="Z216" i="1"/>
  <c r="AF216" i="1" s="1"/>
  <c r="Z202" i="1"/>
  <c r="Z189" i="1"/>
  <c r="Z176" i="1"/>
  <c r="Z162" i="1"/>
  <c r="Z149" i="1"/>
  <c r="Z122" i="1"/>
  <c r="Z109" i="1"/>
  <c r="Z95" i="1"/>
  <c r="Z80" i="1"/>
  <c r="Z66" i="1"/>
  <c r="Z37" i="1"/>
  <c r="Z23" i="1"/>
  <c r="Z8" i="1"/>
  <c r="W39" i="1"/>
  <c r="Z312" i="1"/>
  <c r="Z297" i="1"/>
  <c r="Z283" i="1"/>
  <c r="Z270" i="1"/>
  <c r="Z230" i="1"/>
  <c r="Z214" i="1"/>
  <c r="Z188" i="1"/>
  <c r="Z174" i="1"/>
  <c r="Z161" i="1"/>
  <c r="Z134" i="1"/>
  <c r="Z121" i="1"/>
  <c r="Z108" i="1"/>
  <c r="Z94" i="1"/>
  <c r="Z79" i="1"/>
  <c r="Z65" i="1"/>
  <c r="Z36" i="1"/>
  <c r="AF36" i="1" s="1"/>
  <c r="Z22" i="1"/>
  <c r="Z7" i="1"/>
  <c r="W20" i="1"/>
  <c r="W275" i="1"/>
  <c r="W296" i="1"/>
  <c r="W310" i="1"/>
  <c r="O316" i="1"/>
  <c r="W341" i="1"/>
  <c r="Z325" i="1"/>
  <c r="Z311" i="1"/>
  <c r="Z282" i="1"/>
  <c r="Z242" i="1"/>
  <c r="Z229" i="1"/>
  <c r="Z213" i="1"/>
  <c r="Z200" i="1"/>
  <c r="Z186" i="1"/>
  <c r="Z173" i="1"/>
  <c r="Z146" i="1"/>
  <c r="Z133" i="1"/>
  <c r="Z120" i="1"/>
  <c r="Z106" i="1"/>
  <c r="Z93" i="1"/>
  <c r="Z77" i="1"/>
  <c r="Z50" i="1"/>
  <c r="Z35" i="1"/>
  <c r="Z21" i="1"/>
  <c r="Z6" i="1"/>
  <c r="Z159" i="1"/>
  <c r="W5" i="1"/>
  <c r="Y160" i="1"/>
  <c r="Z51" i="1"/>
  <c r="Z306" i="1"/>
  <c r="Z324" i="1"/>
  <c r="Z309" i="1"/>
  <c r="Z295" i="1"/>
  <c r="Z281" i="1"/>
  <c r="Z254" i="1"/>
  <c r="Z241" i="1"/>
  <c r="Z227" i="1"/>
  <c r="Z212" i="1"/>
  <c r="Z199" i="1"/>
  <c r="Z185" i="1"/>
  <c r="Z158" i="1"/>
  <c r="Z145" i="1"/>
  <c r="Z131" i="1"/>
  <c r="Z119" i="1"/>
  <c r="Z105" i="1"/>
  <c r="Z92" i="1"/>
  <c r="Z62" i="1"/>
  <c r="Z49" i="1"/>
  <c r="Z33" i="1"/>
  <c r="Z19" i="1"/>
  <c r="Z231" i="1"/>
  <c r="Z148" i="1"/>
  <c r="Z63" i="1"/>
  <c r="Z337" i="1"/>
  <c r="Z323" i="1"/>
  <c r="Z308" i="1"/>
  <c r="Z266" i="1"/>
  <c r="Z253" i="1"/>
  <c r="Z240" i="1"/>
  <c r="Z226" i="1"/>
  <c r="Z211" i="1"/>
  <c r="Z198" i="1"/>
  <c r="Z157" i="1"/>
  <c r="Z144" i="1"/>
  <c r="Z130" i="1"/>
  <c r="Z118" i="1"/>
  <c r="Z104" i="1"/>
  <c r="Z90" i="1"/>
  <c r="Z61" i="1"/>
  <c r="Z47" i="1"/>
  <c r="Z32" i="1"/>
  <c r="Z18" i="1"/>
  <c r="O60" i="1"/>
  <c r="U160" i="1"/>
  <c r="O338" i="1"/>
  <c r="U5" i="1"/>
  <c r="U20" i="1"/>
  <c r="U48" i="1"/>
  <c r="U68" i="1"/>
  <c r="U107" i="1"/>
  <c r="U136" i="1"/>
  <c r="S160" i="1"/>
  <c r="U187" i="1"/>
  <c r="U208" i="1"/>
  <c r="U224" i="1"/>
  <c r="U239" i="1"/>
  <c r="U260" i="1"/>
  <c r="U284" i="1"/>
  <c r="U299" i="1"/>
  <c r="U316" i="1"/>
  <c r="U331" i="1"/>
  <c r="U347" i="1"/>
  <c r="S68" i="1"/>
  <c r="S87" i="1"/>
  <c r="S107" i="1"/>
  <c r="S136" i="1"/>
  <c r="Q160" i="1"/>
  <c r="S187" i="1"/>
  <c r="S208" i="1"/>
  <c r="S224" i="1"/>
  <c r="S239" i="1"/>
  <c r="S260" i="1"/>
  <c r="S284" i="1"/>
  <c r="S299" i="1"/>
  <c r="S316" i="1"/>
  <c r="S331" i="1"/>
  <c r="S347" i="1"/>
  <c r="S48" i="1"/>
  <c r="O136" i="1"/>
  <c r="O224" i="1"/>
  <c r="O239" i="1"/>
  <c r="O260" i="1"/>
  <c r="O331" i="1"/>
  <c r="O347" i="1"/>
  <c r="U45" i="1"/>
  <c r="U64" i="1"/>
  <c r="U82" i="1"/>
  <c r="U103" i="1"/>
  <c r="U132" i="1"/>
  <c r="U147" i="1"/>
  <c r="U175" i="1"/>
  <c r="U201" i="1"/>
  <c r="U220" i="1"/>
  <c r="U236" i="1"/>
  <c r="U248" i="1"/>
  <c r="U275" i="1"/>
  <c r="U296" i="1"/>
  <c r="U310" i="1"/>
  <c r="U326" i="1"/>
  <c r="U341" i="1"/>
  <c r="U14" i="1"/>
  <c r="S341" i="1"/>
  <c r="U34" i="1"/>
  <c r="Q64" i="1"/>
  <c r="Q103" i="1"/>
  <c r="Q147" i="1"/>
  <c r="Q175" i="1"/>
  <c r="Q220" i="1"/>
  <c r="Q341" i="1"/>
  <c r="U10" i="1"/>
  <c r="U26" i="1"/>
  <c r="U42" i="1"/>
  <c r="U60" i="1"/>
  <c r="U78" i="1"/>
  <c r="U91" i="1"/>
  <c r="U114" i="1"/>
  <c r="U140" i="1"/>
  <c r="U168" i="1"/>
  <c r="U194" i="1"/>
  <c r="U228" i="1"/>
  <c r="U319" i="1"/>
  <c r="U338" i="1"/>
  <c r="S14" i="1"/>
  <c r="S34" i="1"/>
  <c r="S45" i="1"/>
  <c r="S64" i="1"/>
  <c r="S82" i="1"/>
  <c r="S103" i="1"/>
  <c r="S132" i="1"/>
  <c r="S147" i="1"/>
  <c r="S175" i="1"/>
  <c r="S201" i="1"/>
  <c r="S220" i="1"/>
  <c r="S236" i="1"/>
  <c r="S248" i="1"/>
  <c r="S275" i="1"/>
  <c r="S296" i="1"/>
  <c r="S310" i="1"/>
  <c r="S326" i="1"/>
  <c r="O341" i="1"/>
  <c r="S228" i="1"/>
  <c r="O10" i="1"/>
  <c r="O26" i="1"/>
  <c r="O42" i="1"/>
  <c r="O78" i="1"/>
  <c r="O91" i="1"/>
  <c r="O114" i="1"/>
  <c r="O140" i="1"/>
  <c r="O194" i="1"/>
  <c r="O215" i="1"/>
  <c r="O243" i="1"/>
  <c r="S39" i="1"/>
  <c r="S20" i="1"/>
  <c r="Q5" i="1"/>
  <c r="Q20" i="1"/>
  <c r="Q39" i="1"/>
  <c r="Q48" i="1"/>
  <c r="Q68" i="1"/>
  <c r="Q87" i="1"/>
  <c r="Q107" i="1"/>
  <c r="Q136" i="1"/>
  <c r="O160" i="1"/>
  <c r="Q187" i="1"/>
  <c r="Q208" i="1"/>
  <c r="Q224" i="1"/>
  <c r="Q239" i="1"/>
  <c r="Q260" i="1"/>
  <c r="Q284" i="1"/>
  <c r="Q299" i="1"/>
  <c r="Q316" i="1"/>
  <c r="Q331" i="1"/>
  <c r="Q347" i="1"/>
  <c r="S5" i="1"/>
  <c r="O39" i="1"/>
  <c r="O68" i="1"/>
  <c r="O87" i="1"/>
  <c r="O107" i="1"/>
  <c r="O187" i="1"/>
  <c r="O208" i="1"/>
  <c r="O284" i="1"/>
  <c r="O299" i="1"/>
  <c r="Q45" i="1"/>
  <c r="Q201" i="1"/>
  <c r="Q236" i="1"/>
  <c r="Q248" i="1"/>
  <c r="Q275" i="1"/>
  <c r="Q296" i="1"/>
  <c r="Q310" i="1"/>
  <c r="Q326" i="1"/>
  <c r="Q34" i="1"/>
  <c r="Q14" i="1"/>
  <c r="O64" i="1"/>
  <c r="O132" i="1"/>
  <c r="Q82" i="1"/>
  <c r="O14" i="1"/>
  <c r="O103" i="1"/>
  <c r="Q228" i="1"/>
  <c r="Q132" i="1"/>
  <c r="O82" i="1"/>
  <c r="O168" i="1"/>
  <c r="O228" i="1"/>
  <c r="O5" i="1"/>
  <c r="O48" i="1"/>
  <c r="O292" i="1"/>
  <c r="O20" i="1"/>
  <c r="O34" i="1"/>
  <c r="O45" i="1"/>
  <c r="O175" i="1"/>
  <c r="O201" i="1"/>
  <c r="O236" i="1"/>
  <c r="O248" i="1"/>
  <c r="O275" i="1"/>
  <c r="O296" i="1"/>
  <c r="O310" i="1"/>
  <c r="O326" i="1"/>
  <c r="M78" i="1"/>
  <c r="M140" i="1"/>
  <c r="M194" i="1"/>
  <c r="M303" i="1"/>
  <c r="M319" i="1"/>
  <c r="M338" i="1"/>
  <c r="M60" i="1"/>
  <c r="M114" i="1"/>
  <c r="M168" i="1"/>
  <c r="M243" i="1"/>
  <c r="M228" i="1"/>
  <c r="M103" i="1"/>
  <c r="O319" i="1"/>
  <c r="M248" i="1"/>
  <c r="M275" i="1"/>
  <c r="M296" i="1"/>
  <c r="M310" i="1"/>
  <c r="M326" i="1"/>
  <c r="M136" i="1"/>
  <c r="M239" i="1"/>
  <c r="M299" i="1"/>
  <c r="M316" i="1"/>
  <c r="M132" i="1"/>
  <c r="M147" i="1"/>
  <c r="M175" i="1"/>
  <c r="M236" i="1"/>
  <c r="M160" i="1"/>
  <c r="M39" i="1"/>
  <c r="M208" i="1"/>
  <c r="M14" i="1"/>
  <c r="M45" i="1"/>
  <c r="M20" i="1"/>
  <c r="M48" i="1"/>
  <c r="M107" i="1"/>
  <c r="M347" i="1"/>
  <c r="M215" i="1"/>
  <c r="M292" i="1"/>
  <c r="M34" i="1"/>
  <c r="M220" i="1"/>
  <c r="M64" i="1"/>
  <c r="M201" i="1"/>
  <c r="M341" i="1"/>
  <c r="M5" i="1"/>
  <c r="M68" i="1"/>
  <c r="M87" i="1"/>
  <c r="M187" i="1"/>
  <c r="M224" i="1"/>
  <c r="M260" i="1"/>
  <c r="M284" i="1"/>
  <c r="M331" i="1"/>
  <c r="M10" i="1"/>
  <c r="M26" i="1"/>
  <c r="M42" i="1"/>
  <c r="M91" i="1"/>
  <c r="M269" i="1"/>
  <c r="M82" i="1"/>
  <c r="AG160" i="1" l="1"/>
  <c r="AG147" i="1"/>
  <c r="AG175" i="1"/>
  <c r="AG48" i="1"/>
  <c r="AG284" i="1"/>
  <c r="AG64" i="1"/>
  <c r="AG39" i="1"/>
  <c r="AG34" i="1"/>
  <c r="AG82" i="1"/>
  <c r="AG215" i="1"/>
  <c r="AG201" i="1"/>
  <c r="AG292" i="1"/>
  <c r="AG269" i="1"/>
  <c r="AG14" i="1"/>
  <c r="AG10" i="1"/>
  <c r="AG316" i="1"/>
  <c r="AG331" i="1"/>
  <c r="AG5" i="1"/>
  <c r="AG45" i="1"/>
  <c r="AG168" i="1"/>
  <c r="AG91" i="1"/>
  <c r="AG299" i="1"/>
  <c r="AG338" i="1"/>
  <c r="AG243" i="1"/>
  <c r="AG114" i="1"/>
  <c r="AG260" i="1"/>
  <c r="AG140" i="1"/>
  <c r="AG107" i="1"/>
  <c r="AG194" i="1"/>
  <c r="AG26" i="1"/>
  <c r="AG78" i="1"/>
  <c r="AG326" i="1"/>
  <c r="AG224" i="1"/>
  <c r="AG60" i="1"/>
  <c r="AG228" i="1"/>
  <c r="AG319" i="1"/>
  <c r="AG42" i="1"/>
  <c r="AG347" i="1"/>
  <c r="AG341" i="1"/>
  <c r="AG296" i="1"/>
  <c r="AG187" i="1"/>
  <c r="AG236" i="1"/>
  <c r="AG132" i="1"/>
  <c r="AG20" i="1"/>
  <c r="AG303" i="1"/>
  <c r="AG239" i="1"/>
  <c r="AG310" i="1"/>
  <c r="AG248" i="1"/>
  <c r="AG136" i="1"/>
  <c r="AG103" i="1"/>
  <c r="AG68" i="1"/>
  <c r="AG208" i="1"/>
  <c r="AG275" i="1"/>
  <c r="AG220" i="1"/>
  <c r="AG87" i="1"/>
  <c r="AF90" i="1"/>
  <c r="AF308" i="1"/>
  <c r="AF104" i="1"/>
  <c r="AF324" i="1"/>
  <c r="AF94" i="1"/>
  <c r="AF176" i="1"/>
  <c r="AF358" i="1"/>
  <c r="AF323" i="1"/>
  <c r="AF312" i="1"/>
  <c r="AF355" i="1"/>
  <c r="AF344" i="1"/>
  <c r="AF339" i="1"/>
  <c r="AF145" i="1"/>
  <c r="AF13" i="1"/>
  <c r="AF130" i="1"/>
  <c r="AF204" i="1"/>
  <c r="AF115" i="1"/>
  <c r="AF280" i="1"/>
  <c r="AF17" i="1"/>
  <c r="AF144" i="1"/>
  <c r="AF148" i="1"/>
  <c r="AF185" i="1"/>
  <c r="AF146" i="1"/>
  <c r="AF134" i="1"/>
  <c r="AF23" i="1"/>
  <c r="AF24" i="1"/>
  <c r="AF203" i="1"/>
  <c r="AF11" i="1"/>
  <c r="AF218" i="1"/>
  <c r="AF192" i="1"/>
  <c r="AF56" i="1"/>
  <c r="AF249" i="1"/>
  <c r="AF127" i="1"/>
  <c r="AF73" i="1"/>
  <c r="AF264" i="1"/>
  <c r="AF135" i="1"/>
  <c r="AF336" i="1"/>
  <c r="AF59" i="1"/>
  <c r="AF31" i="1"/>
  <c r="AF356" i="1"/>
  <c r="AF72" i="1"/>
  <c r="AF118" i="1"/>
  <c r="AF191" i="1"/>
  <c r="AF307" i="1"/>
  <c r="AF121" i="1"/>
  <c r="AF43" i="1"/>
  <c r="AF251" i="1"/>
  <c r="AF46" i="1"/>
  <c r="AF157" i="1"/>
  <c r="AF231" i="1"/>
  <c r="AF199" i="1"/>
  <c r="AF173" i="1"/>
  <c r="AF161" i="1"/>
  <c r="AF37" i="1"/>
  <c r="AF245" i="1"/>
  <c r="AF38" i="1"/>
  <c r="AF217" i="1"/>
  <c r="AF25" i="1"/>
  <c r="AF233" i="1"/>
  <c r="AF12" i="1"/>
  <c r="AF205" i="1"/>
  <c r="AF71" i="1"/>
  <c r="AF262" i="1"/>
  <c r="AF141" i="1"/>
  <c r="AF349" i="1"/>
  <c r="AF101" i="1"/>
  <c r="AF278" i="1"/>
  <c r="AF123" i="1"/>
  <c r="AF351" i="1"/>
  <c r="AF74" i="1"/>
  <c r="AF172" i="1"/>
  <c r="AF359" i="1"/>
  <c r="AF290" i="1"/>
  <c r="AF189" i="1"/>
  <c r="AF86" i="1"/>
  <c r="AF133" i="1"/>
  <c r="AF320" i="1"/>
  <c r="AF198" i="1"/>
  <c r="AF212" i="1"/>
  <c r="AF159" i="1"/>
  <c r="AF186" i="1"/>
  <c r="AF174" i="1"/>
  <c r="AF66" i="1"/>
  <c r="AF257" i="1"/>
  <c r="AF246" i="1"/>
  <c r="AF54" i="1"/>
  <c r="AF247" i="1"/>
  <c r="AF41" i="1"/>
  <c r="AF276" i="1"/>
  <c r="AF154" i="1"/>
  <c r="AF328" i="1"/>
  <c r="AF116" i="1"/>
  <c r="AF321" i="1"/>
  <c r="AF219" i="1"/>
  <c r="AF112" i="1"/>
  <c r="AF89" i="1"/>
  <c r="AF244" i="1"/>
  <c r="AF360" i="1"/>
  <c r="AF183" i="1"/>
  <c r="AF291" i="1"/>
  <c r="AF108" i="1"/>
  <c r="AF237" i="1"/>
  <c r="AF63" i="1"/>
  <c r="AF190" i="1"/>
  <c r="AF235" i="1"/>
  <c r="AF19" i="1"/>
  <c r="AF211" i="1"/>
  <c r="AF33" i="1"/>
  <c r="AF227" i="1"/>
  <c r="AF6" i="1"/>
  <c r="AF200" i="1"/>
  <c r="AF188" i="1"/>
  <c r="AF80" i="1"/>
  <c r="AF271" i="1"/>
  <c r="AF67" i="1"/>
  <c r="AF258" i="1"/>
  <c r="AF259" i="1"/>
  <c r="AF55" i="1"/>
  <c r="AF261" i="1"/>
  <c r="AF113" i="1"/>
  <c r="AF289" i="1"/>
  <c r="AF167" i="1"/>
  <c r="AF16" i="1"/>
  <c r="AF335" i="1"/>
  <c r="AF252" i="1"/>
  <c r="AF28" i="1"/>
  <c r="AF102" i="1"/>
  <c r="AF354" i="1"/>
  <c r="AF178" i="1"/>
  <c r="AF232" i="1"/>
  <c r="AF177" i="1"/>
  <c r="AF305" i="1"/>
  <c r="AF51" i="1"/>
  <c r="AF179" i="1"/>
  <c r="AF58" i="1"/>
  <c r="AF18" i="1"/>
  <c r="AF226" i="1"/>
  <c r="AF49" i="1"/>
  <c r="AF241" i="1"/>
  <c r="AF21" i="1"/>
  <c r="AF213" i="1"/>
  <c r="AF7" i="1"/>
  <c r="AF214" i="1"/>
  <c r="AF95" i="1"/>
  <c r="AF285" i="1"/>
  <c r="AF81" i="1"/>
  <c r="AF272" i="1"/>
  <c r="AF83" i="1"/>
  <c r="AF273" i="1"/>
  <c r="AF70" i="1"/>
  <c r="AF274" i="1"/>
  <c r="AF333" i="1"/>
  <c r="AF195" i="1"/>
  <c r="AF181" i="1"/>
  <c r="AF171" i="1"/>
  <c r="AF142" i="1"/>
  <c r="AF350" i="1"/>
  <c r="AF100" i="1"/>
  <c r="AF117" i="1"/>
  <c r="AF207" i="1"/>
  <c r="AF163" i="1"/>
  <c r="AF99" i="1"/>
  <c r="AF120" i="1"/>
  <c r="AF255" i="1"/>
  <c r="AF318" i="1"/>
  <c r="AF158" i="1"/>
  <c r="AF9" i="1"/>
  <c r="AF52" i="1"/>
  <c r="AF32" i="1"/>
  <c r="AF240" i="1"/>
  <c r="AF62" i="1"/>
  <c r="AF254" i="1"/>
  <c r="AF35" i="1"/>
  <c r="AF229" i="1"/>
  <c r="AF22" i="1"/>
  <c r="AF230" i="1"/>
  <c r="AF109" i="1"/>
  <c r="AF298" i="1"/>
  <c r="AF96" i="1"/>
  <c r="AF286" i="1"/>
  <c r="AF97" i="1"/>
  <c r="AF287" i="1"/>
  <c r="AF84" i="1"/>
  <c r="AF288" i="1"/>
  <c r="AF153" i="1"/>
  <c r="AF348" i="1"/>
  <c r="AF315" i="1"/>
  <c r="AF222" i="1"/>
  <c r="AF184" i="1"/>
  <c r="AF155" i="1"/>
  <c r="AF330" i="1"/>
  <c r="AF279" i="1"/>
  <c r="AF210" i="1"/>
  <c r="AF88" i="1"/>
  <c r="AF129" i="1"/>
  <c r="AF325" i="1"/>
  <c r="AF346" i="1"/>
  <c r="AF223" i="1"/>
  <c r="AF165" i="1"/>
  <c r="AF268" i="1"/>
  <c r="AF8" i="1"/>
  <c r="AF253" i="1"/>
  <c r="AF92" i="1"/>
  <c r="AF281" i="1"/>
  <c r="AF50" i="1"/>
  <c r="AF242" i="1"/>
  <c r="AF270" i="1"/>
  <c r="AF122" i="1"/>
  <c r="AF110" i="1"/>
  <c r="AF300" i="1"/>
  <c r="AF138" i="1"/>
  <c r="AF301" i="1"/>
  <c r="AF98" i="1"/>
  <c r="AF302" i="1"/>
  <c r="AF342" i="1"/>
  <c r="AF29" i="1"/>
  <c r="AF250" i="1"/>
  <c r="AF256" i="1"/>
  <c r="AF169" i="1"/>
  <c r="AF293" i="1"/>
  <c r="AF225" i="1"/>
  <c r="AF143" i="1"/>
  <c r="AF106" i="1"/>
  <c r="AF152" i="1"/>
  <c r="AF197" i="1"/>
  <c r="AF306" i="1"/>
  <c r="AF221" i="1"/>
  <c r="AF238" i="1"/>
  <c r="AF202" i="1"/>
  <c r="AF47" i="1"/>
  <c r="AF61" i="1"/>
  <c r="AF266" i="1"/>
  <c r="AF105" i="1"/>
  <c r="AF295" i="1"/>
  <c r="AF77" i="1"/>
  <c r="AF282" i="1"/>
  <c r="AF65" i="1"/>
  <c r="AF283" i="1"/>
  <c r="AF149" i="1"/>
  <c r="AF343" i="1"/>
  <c r="AF137" i="1"/>
  <c r="AF314" i="1"/>
  <c r="AF151" i="1"/>
  <c r="AF345" i="1"/>
  <c r="AF317" i="1"/>
  <c r="AF180" i="1"/>
  <c r="AF327" i="1"/>
  <c r="AF44" i="1"/>
  <c r="AF263" i="1"/>
  <c r="AF75" i="1"/>
  <c r="AF182" i="1"/>
  <c r="AF111" i="1"/>
  <c r="AF40" i="1"/>
  <c r="AF267" i="1"/>
  <c r="AF156" i="1"/>
  <c r="AF76" i="1"/>
  <c r="AF119" i="1"/>
  <c r="AF309" i="1"/>
  <c r="AF93" i="1"/>
  <c r="AF311" i="1"/>
  <c r="AF79" i="1"/>
  <c r="AF297" i="1"/>
  <c r="AF162" i="1"/>
  <c r="AF294" i="1"/>
  <c r="AF150" i="1"/>
  <c r="AF329" i="1"/>
  <c r="AF164" i="1"/>
  <c r="AF139" i="1"/>
  <c r="AF332" i="1"/>
  <c r="AF193" i="1"/>
  <c r="AF15" i="1"/>
  <c r="AF277" i="1"/>
  <c r="AF196" i="1"/>
  <c r="AF209" i="1"/>
  <c r="AF304" i="1"/>
  <c r="AF124" i="1"/>
  <c r="AF27" i="1"/>
  <c r="AF170" i="1"/>
  <c r="AF340" i="1"/>
  <c r="AF361" i="1"/>
  <c r="AF131" i="1"/>
  <c r="AF206" i="1"/>
  <c r="AF337" i="1"/>
  <c r="AF357" i="1"/>
  <c r="Z292" i="1"/>
  <c r="Z341" i="1"/>
  <c r="Z224" i="1"/>
  <c r="Z269" i="1"/>
  <c r="Z243" i="1"/>
  <c r="Z60" i="1"/>
  <c r="Z42" i="1"/>
  <c r="Z303" i="1"/>
  <c r="Z14" i="1"/>
  <c r="Z140" i="1"/>
  <c r="Z78" i="1"/>
  <c r="Z331" i="1"/>
  <c r="Z215" i="1"/>
  <c r="Z194" i="1"/>
  <c r="Z147" i="1"/>
  <c r="Z10" i="1"/>
  <c r="Z68" i="1"/>
  <c r="Z45" i="1"/>
  <c r="Z64" i="1"/>
  <c r="Z248" i="1"/>
  <c r="Z20" i="1"/>
  <c r="Z107" i="1"/>
  <c r="Z316" i="1"/>
  <c r="Z26" i="1"/>
  <c r="Z299" i="1"/>
  <c r="Z34" i="1"/>
  <c r="Z168" i="1"/>
  <c r="Z236" i="1"/>
  <c r="Z284" i="1"/>
  <c r="Z347" i="1"/>
  <c r="Z132" i="1"/>
  <c r="Z220" i="1"/>
  <c r="Z208" i="1"/>
  <c r="Z260" i="1"/>
  <c r="Z338" i="1"/>
  <c r="Z228" i="1"/>
  <c r="Z103" i="1"/>
  <c r="Z187" i="1"/>
  <c r="Z239" i="1"/>
  <c r="Z160" i="1"/>
  <c r="Z310" i="1"/>
  <c r="Z296" i="1"/>
  <c r="Z319" i="1"/>
  <c r="Z275" i="1"/>
  <c r="Z48" i="1"/>
  <c r="Z87" i="1"/>
  <c r="Z39" i="1"/>
  <c r="Z114" i="1"/>
  <c r="Z201" i="1"/>
  <c r="Z326" i="1"/>
  <c r="Z82" i="1"/>
  <c r="Z91" i="1"/>
  <c r="Z175" i="1"/>
  <c r="Z136" i="1"/>
  <c r="Z5" i="1"/>
  <c r="AF114" i="1" l="1"/>
  <c r="AF228" i="1"/>
  <c r="AF347" i="1"/>
  <c r="AF175" i="1"/>
  <c r="AF68" i="1"/>
  <c r="AF326" i="1"/>
  <c r="AF187" i="1"/>
  <c r="AF34" i="1"/>
  <c r="AF194" i="1"/>
  <c r="AF341" i="1"/>
  <c r="AF45" i="1"/>
  <c r="AF310" i="1"/>
  <c r="AF284" i="1"/>
  <c r="AF243" i="1"/>
  <c r="AF91" i="1"/>
  <c r="AF160" i="1"/>
  <c r="AF236" i="1"/>
  <c r="AF10" i="1"/>
  <c r="AF269" i="1"/>
  <c r="AF82" i="1"/>
  <c r="AF239" i="1"/>
  <c r="AF168" i="1"/>
  <c r="AF147" i="1"/>
  <c r="AF224" i="1"/>
  <c r="AF201" i="1"/>
  <c r="AF103" i="1"/>
  <c r="AF299" i="1"/>
  <c r="AF215" i="1"/>
  <c r="AF292" i="1"/>
  <c r="AF39" i="1"/>
  <c r="AF338" i="1"/>
  <c r="AF316" i="1"/>
  <c r="AF78" i="1"/>
  <c r="AF26" i="1"/>
  <c r="AF260" i="1"/>
  <c r="AF140" i="1"/>
  <c r="AF208" i="1"/>
  <c r="AF20" i="1"/>
  <c r="AF14" i="1"/>
  <c r="AF87" i="1"/>
  <c r="AF107" i="1"/>
  <c r="AF48" i="1"/>
  <c r="AF275" i="1"/>
  <c r="AF220" i="1"/>
  <c r="AF248" i="1"/>
  <c r="AF303" i="1"/>
  <c r="AF5" i="1"/>
  <c r="AF319" i="1"/>
  <c r="AF132" i="1"/>
  <c r="AF64" i="1"/>
  <c r="AF42" i="1"/>
  <c r="AF331" i="1"/>
  <c r="AF296" i="1"/>
  <c r="AF136" i="1"/>
  <c r="AF60" i="1"/>
</calcChain>
</file>

<file path=xl/sharedStrings.xml><?xml version="1.0" encoding="utf-8"?>
<sst xmlns="http://schemas.openxmlformats.org/spreadsheetml/2006/main" count="1642" uniqueCount="757">
  <si>
    <t>Unincorporated</t>
  </si>
  <si>
    <t>Incorporated</t>
  </si>
  <si>
    <t>County</t>
  </si>
  <si>
    <t>Split</t>
  </si>
  <si>
    <t>Clay</t>
  </si>
  <si>
    <t>Grant</t>
  </si>
  <si>
    <t>Logan</t>
  </si>
  <si>
    <t>Mason</t>
  </si>
  <si>
    <t>Wayne</t>
  </si>
  <si>
    <t>N/A</t>
  </si>
  <si>
    <t>540014B</t>
  </si>
  <si>
    <t>540018C</t>
  </si>
  <si>
    <t>540029F</t>
  </si>
  <si>
    <t>540033F</t>
  </si>
  <si>
    <t>540041G</t>
  </si>
  <si>
    <t>540014H</t>
  </si>
  <si>
    <t>540029K</t>
  </si>
  <si>
    <t>540081K</t>
  </si>
  <si>
    <t>540033K</t>
  </si>
  <si>
    <t>540152M</t>
  </si>
  <si>
    <t>540041M</t>
  </si>
  <si>
    <t>540152O</t>
  </si>
  <si>
    <t>540081P</t>
  </si>
  <si>
    <t>540196T</t>
  </si>
  <si>
    <t>540018W</t>
  </si>
  <si>
    <t>540196W</t>
  </si>
  <si>
    <t>Unique ID</t>
  </si>
  <si>
    <t>GEO_ID</t>
  </si>
  <si>
    <t>Name</t>
  </si>
  <si>
    <t>Geographic Scale Level Type</t>
  </si>
  <si>
    <t>WV PDC Region</t>
  </si>
  <si>
    <t>1600000US5405788</t>
  </si>
  <si>
    <t>1600000US5442244</t>
  </si>
  <si>
    <t>1600000US5463292</t>
  </si>
  <si>
    <t>0500000US54001</t>
  </si>
  <si>
    <t>1600000US5436220</t>
  </si>
  <si>
    <t>1600000US5452060</t>
  </si>
  <si>
    <t>0500000US54003</t>
  </si>
  <si>
    <t>1600000US5420212</t>
  </si>
  <si>
    <t>1600000US5450524</t>
  </si>
  <si>
    <t>1600000US5478964</t>
  </si>
  <si>
    <t>1600000US5486836</t>
  </si>
  <si>
    <t>0500000US54005</t>
  </si>
  <si>
    <t>1600000US5411716</t>
  </si>
  <si>
    <t>1600000US5427868</t>
  </si>
  <si>
    <t>1600000US5430220</t>
  </si>
  <si>
    <t>1600000US5478580</t>
  </si>
  <si>
    <t>0500000US54007</t>
  </si>
  <si>
    <t>1600000US5405452</t>
  </si>
  <si>
    <t>1600000US5406844</t>
  </si>
  <si>
    <t>1600000US5428204</t>
  </si>
  <si>
    <t>1600000US5485156</t>
  </si>
  <si>
    <t>1600000US5485324</t>
  </si>
  <si>
    <t>1600000US5487892</t>
  </si>
  <si>
    <t>0500000US54009</t>
  </si>
  <si>
    <t>1600000US5404276</t>
  </si>
  <si>
    <t>1600000US5439460</t>
  </si>
  <si>
    <t>1600000US5454484</t>
  </si>
  <si>
    <t>0500000US54011</t>
  </si>
  <si>
    <t>1600000US5432884</t>
  </si>
  <si>
    <t>0500000US54013</t>
  </si>
  <si>
    <t>1600000US5415676</t>
  </si>
  <si>
    <t>0500000US54015</t>
  </si>
  <si>
    <t>1600000US5486116</t>
  </si>
  <si>
    <t>0500000US54017</t>
  </si>
  <si>
    <t>1600000US5401996</t>
  </si>
  <si>
    <t>1600000US5427028</t>
  </si>
  <si>
    <t>1600000US5430364</t>
  </si>
  <si>
    <t>1600000US5452780</t>
  </si>
  <si>
    <t>1600000US5455468</t>
  </si>
  <si>
    <t>1600000US5456404</t>
  </si>
  <si>
    <t>1600000US5460028</t>
  </si>
  <si>
    <t>1600000US5462356</t>
  </si>
  <si>
    <t>1600000US5474740</t>
  </si>
  <si>
    <t>1600000US5480284</t>
  </si>
  <si>
    <t>0500000US54019</t>
  </si>
  <si>
    <t>1600000US5432044</t>
  </si>
  <si>
    <t>1600000US5471620</t>
  </si>
  <si>
    <t>0500000US54021</t>
  </si>
  <si>
    <t>1600000US5462956</t>
  </si>
  <si>
    <t>1600000US5404924</t>
  </si>
  <si>
    <t>0500000US54023</t>
  </si>
  <si>
    <t>1600000US5400772</t>
  </si>
  <si>
    <t>1600000US5426692</t>
  </si>
  <si>
    <t>1600000US5446636</t>
  </si>
  <si>
    <t>1600000US5466412</t>
  </si>
  <si>
    <t>1600000US5466652</t>
  </si>
  <si>
    <t>1600000US5470156</t>
  </si>
  <si>
    <t>1600000US5470828</t>
  </si>
  <si>
    <t>1600000US5486812</t>
  </si>
  <si>
    <t>0500000US54025</t>
  </si>
  <si>
    <t>1600000US5413108</t>
  </si>
  <si>
    <t>1600000US5470084</t>
  </si>
  <si>
    <t>0500000US54027</t>
  </si>
  <si>
    <t>1600000US5415076</t>
  </si>
  <si>
    <t>1600000US5458372</t>
  </si>
  <si>
    <t>0500000US54029</t>
  </si>
  <si>
    <t>1600000US5455588</t>
  </si>
  <si>
    <t>1600000US5484580</t>
  </si>
  <si>
    <t>0500000US54031</t>
  </si>
  <si>
    <t>1600000US5401900</t>
  </si>
  <si>
    <t>1600000US5410180</t>
  </si>
  <si>
    <t>1600000US5415628</t>
  </si>
  <si>
    <t>1600000US5448748</t>
  </si>
  <si>
    <t>1600000US5449252</t>
  </si>
  <si>
    <t>1600000US5459836</t>
  </si>
  <si>
    <t>1600000US5471380</t>
  </si>
  <si>
    <t>1600000US5473636</t>
  </si>
  <si>
    <t>1600000US5477188</t>
  </si>
  <si>
    <t>1600000US5485924</t>
  </si>
  <si>
    <t>0500000US54033</t>
  </si>
  <si>
    <t>1600000US5467108</t>
  </si>
  <si>
    <t>1600000US5468596</t>
  </si>
  <si>
    <t>0500000US54035</t>
  </si>
  <si>
    <t>1600000US5408932</t>
  </si>
  <si>
    <t>1600000US5414610</t>
  </si>
  <si>
    <t>1600000US5435284</t>
  </si>
  <si>
    <t>1600000US5466988</t>
  </si>
  <si>
    <t>1600000US5473468</t>
  </si>
  <si>
    <t>0500000US54037</t>
  </si>
  <si>
    <t>1600000US5405836</t>
  </si>
  <si>
    <t>1600000US5413924</t>
  </si>
  <si>
    <t>1600000US5414600</t>
  </si>
  <si>
    <t>1600000US5415028</t>
  </si>
  <si>
    <t>1600000US5416012</t>
  </si>
  <si>
    <t>1600000US5422564</t>
  </si>
  <si>
    <t>1600000US5423092</t>
  </si>
  <si>
    <t>1600000US5431324</t>
  </si>
  <si>
    <t>1600000US5434756</t>
  </si>
  <si>
    <t>1600000US5451724</t>
  </si>
  <si>
    <t>1600000US5459068</t>
  </si>
  <si>
    <t>1600000US5465356</t>
  </si>
  <si>
    <t>1600000US5475292</t>
  </si>
  <si>
    <t>1600000US5471212</t>
  </si>
  <si>
    <t>0500000US54039</t>
  </si>
  <si>
    <t>1600000US5440828</t>
  </si>
  <si>
    <t>1600000US5485972</t>
  </si>
  <si>
    <t>0500000US54041</t>
  </si>
  <si>
    <t>1600000US5434516</t>
  </si>
  <si>
    <t>1600000US5485804</t>
  </si>
  <si>
    <t>0500000US54043</t>
  </si>
  <si>
    <t>1600000US5414524</t>
  </si>
  <si>
    <t>1600000US5448148</t>
  </si>
  <si>
    <t>1600000US5450932</t>
  </si>
  <si>
    <t>1600000US5454892</t>
  </si>
  <si>
    <t>1600000US5485900</t>
  </si>
  <si>
    <t>0500000US54045</t>
  </si>
  <si>
    <t>1600000US5404612</t>
  </si>
  <si>
    <t>1600000US5426452</t>
  </si>
  <si>
    <t>1600000US5426524</t>
  </si>
  <si>
    <t>1600000US5426932</t>
  </si>
  <si>
    <t>1600000US5432908</t>
  </si>
  <si>
    <t>1600000US5451100</t>
  </si>
  <si>
    <t>1600000US5455276</t>
  </si>
  <si>
    <t>1600000US5464228</t>
  </si>
  <si>
    <t>1600000US5468908</t>
  </si>
  <si>
    <t>1600000US5486620</t>
  </si>
  <si>
    <t>1600000US5488708</t>
  </si>
  <si>
    <t>0500000US54049</t>
  </si>
  <si>
    <t>1600000US5406340</t>
  </si>
  <si>
    <t>1600000US5412484</t>
  </si>
  <si>
    <t>1600000US5431492</t>
  </si>
  <si>
    <t>1600000US5450260</t>
  </si>
  <si>
    <t>1600000US5456020</t>
  </si>
  <si>
    <t>1600000US5486452</t>
  </si>
  <si>
    <t>0500000US54051</t>
  </si>
  <si>
    <t>1600000US5435500</t>
  </si>
  <si>
    <t>1600000US5446300</t>
  </si>
  <si>
    <t>1600000US5452180</t>
  </si>
  <si>
    <t>1600000US5458564</t>
  </si>
  <si>
    <t>1600000US5464708</t>
  </si>
  <si>
    <t>0500000US54053</t>
  </si>
  <si>
    <t>1600000US5401780</t>
  </si>
  <si>
    <t>1600000US5409700</t>
  </si>
  <si>
    <t>1600000US5420500</t>
  </si>
  <si>
    <t>1600000US5430196</t>
  </si>
  <si>
    <t>1600000US5439652</t>
  </si>
  <si>
    <t>1600000US5443516</t>
  </si>
  <si>
    <t>1600000US5443780</t>
  </si>
  <si>
    <t>1600000US5459428</t>
  </si>
  <si>
    <t>1600000US5484484</t>
  </si>
  <si>
    <t>1600000US5485228</t>
  </si>
  <si>
    <t>0500000US54047</t>
  </si>
  <si>
    <t>1600000US5403292</t>
  </si>
  <si>
    <t>1600000US5408524</t>
  </si>
  <si>
    <t>1600000US5409796</t>
  </si>
  <si>
    <t>1600000US5460196</t>
  </si>
  <si>
    <t>1600000US5465692</t>
  </si>
  <si>
    <t>0500000US54055</t>
  </si>
  <si>
    <t>1600000US5413525</t>
  </si>
  <si>
    <t>1600000US5424484</t>
  </si>
  <si>
    <t>1600000US5443492</t>
  </si>
  <si>
    <t>1600000US5463604</t>
  </si>
  <si>
    <t>1600000US5468260</t>
  </si>
  <si>
    <t>0500000US54057</t>
  </si>
  <si>
    <t>1600000US5420980</t>
  </si>
  <si>
    <t>1600000US5430772</t>
  </si>
  <si>
    <t>1600000US5443300</t>
  </si>
  <si>
    <t>1600000US5452324</t>
  </si>
  <si>
    <t>1600000US5487508</t>
  </si>
  <si>
    <t>0500000US54059</t>
  </si>
  <si>
    <t>1600000US5408092</t>
  </si>
  <si>
    <t>1600000US5432932</t>
  </si>
  <si>
    <t>1600000US5455756</t>
  </si>
  <si>
    <t>1600000US5476516</t>
  </si>
  <si>
    <t>1600000US5485996</t>
  </si>
  <si>
    <t>0500000US54061</t>
  </si>
  <si>
    <t>1600000US5463052</t>
  </si>
  <si>
    <t>1600000US5481940</t>
  </si>
  <si>
    <t>0500000US54063</t>
  </si>
  <si>
    <t>1600000US5404876</t>
  </si>
  <si>
    <t>1600000US5462332</t>
  </si>
  <si>
    <t>0500000US54065</t>
  </si>
  <si>
    <t>1600000US5468116</t>
  </si>
  <si>
    <t>1600000US5477980</t>
  </si>
  <si>
    <t>0500000US54067</t>
  </si>
  <si>
    <t>1600000US5406940</t>
  </si>
  <si>
    <t>1600000US5415916</t>
  </si>
  <si>
    <t>1600000US5480932</t>
  </si>
  <si>
    <t>1600000US5482732</t>
  </si>
  <si>
    <t>1600000US5485876</t>
  </si>
  <si>
    <t>0500000US54069</t>
  </si>
  <si>
    <t>1600000US5429044</t>
  </si>
  <si>
    <t>0500000US54071</t>
  </si>
  <si>
    <t>1600000US5406004</t>
  </si>
  <si>
    <t>1600000US5471356</t>
  </si>
  <si>
    <t>0500000US54073</t>
  </si>
  <si>
    <t>1600000US5422852</t>
  </si>
  <si>
    <t>1600000US5437372</t>
  </si>
  <si>
    <t>1600000US5451676</t>
  </si>
  <si>
    <t>0500000US54075</t>
  </si>
  <si>
    <t>1600000US5400748</t>
  </si>
  <si>
    <t>1600000US5409844</t>
  </si>
  <si>
    <t>1600000US5410852</t>
  </si>
  <si>
    <t>1600000US5444044</t>
  </si>
  <si>
    <t>1600000US5452228</t>
  </si>
  <si>
    <t>1600000US5458300</t>
  </si>
  <si>
    <t>1600000US5467636</t>
  </si>
  <si>
    <t>1600000US5470588</t>
  </si>
  <si>
    <t>1600000US5479708</t>
  </si>
  <si>
    <t>1600000US5481268</t>
  </si>
  <si>
    <t>0500000US54077</t>
  </si>
  <si>
    <t>1600000US5404204</t>
  </si>
  <si>
    <t>1600000US5411284</t>
  </si>
  <si>
    <t>1600000US5424292</t>
  </si>
  <si>
    <t>1600000US5439532</t>
  </si>
  <si>
    <t>1600000US5464516</t>
  </si>
  <si>
    <t>1600000US5487988</t>
  </si>
  <si>
    <t>0500000US54079</t>
  </si>
  <si>
    <t>1600000US5405332</t>
  </si>
  <si>
    <t>1600000US5446468</t>
  </si>
  <si>
    <t>1600000US5449492</t>
  </si>
  <si>
    <t>1600000US5475172</t>
  </si>
  <si>
    <t>0500000US54081</t>
  </si>
  <si>
    <t>1600000US5406988</t>
  </si>
  <si>
    <t>1600000US5424580</t>
  </si>
  <si>
    <t>1600000US5435092</t>
  </si>
  <si>
    <t>1600000US5439628</t>
  </si>
  <si>
    <t>1600000US5454100</t>
  </si>
  <si>
    <t>1600000US5455540</t>
  </si>
  <si>
    <t>1600000US5488324</t>
  </si>
  <si>
    <t>0500000US54083</t>
  </si>
  <si>
    <t>1600000US5403364</t>
  </si>
  <si>
    <t>1600000US5412124</t>
  </si>
  <si>
    <t>1600000US5424844</t>
  </si>
  <si>
    <t>1600000US5435428</t>
  </si>
  <si>
    <t>1600000US5462764</t>
  </si>
  <si>
    <t>1600000US5465956</t>
  </si>
  <si>
    <t>0500000US54085</t>
  </si>
  <si>
    <t>1600000US5467660</t>
  </si>
  <si>
    <t>1600000US5475820</t>
  </si>
  <si>
    <t>0500000US54087</t>
  </si>
  <si>
    <t>1600000US5437636</t>
  </si>
  <si>
    <t>0500000US54089</t>
  </si>
  <si>
    <t>1600000US5427940</t>
  </si>
  <si>
    <t>1600000US5432716</t>
  </si>
  <si>
    <t>0500000US54091</t>
  </si>
  <si>
    <t>1600000US5420428</t>
  </si>
  <si>
    <t>1600000US5434492</t>
  </si>
  <si>
    <t>1600000US5436460</t>
  </si>
  <si>
    <t>1600000US5462284</t>
  </si>
  <si>
    <t>1600000US5480020</t>
  </si>
  <si>
    <t>0500000US54093</t>
  </si>
  <si>
    <t>1600000US5429404</t>
  </si>
  <si>
    <t>1600000US5453572</t>
  </si>
  <si>
    <t>1600000US5461636</t>
  </si>
  <si>
    <t>1600000US5474380</t>
  </si>
  <si>
    <t>0500000US54095</t>
  </si>
  <si>
    <t>1600000US5411188</t>
  </si>
  <si>
    <t>0500000US54097</t>
  </si>
  <si>
    <t>1600000US5414308</t>
  </si>
  <si>
    <t>1600000US5428516</t>
  </si>
  <si>
    <t>1600000US5443180</t>
  </si>
  <si>
    <t>1600000US5484940</t>
  </si>
  <si>
    <t>0500000US54099</t>
  </si>
  <si>
    <t>1600000US5400364</t>
  </si>
  <si>
    <t>1600000US5412436</t>
  </si>
  <si>
    <t>1600000US5418412</t>
  </si>
  <si>
    <t>0500000US54101</t>
  </si>
  <si>
    <t>1600000US5439340</t>
  </si>
  <si>
    <t>1600000US5458684</t>
  </si>
  <si>
    <t>1600000US5463892</t>
  </si>
  <si>
    <t>1600000US5474788</t>
  </si>
  <si>
    <t>0500000US54103</t>
  </si>
  <si>
    <t>1600000US5424364</t>
  </si>
  <si>
    <t>0500000US54105</t>
  </si>
  <si>
    <t>1600000US5459458</t>
  </si>
  <si>
    <t>1600000US5462140</t>
  </si>
  <si>
    <t>1600000US5483500</t>
  </si>
  <si>
    <t>1600000US5487556</t>
  </si>
  <si>
    <t>0500000US54107</t>
  </si>
  <si>
    <t>1600000US5457148</t>
  </si>
  <si>
    <t>1600000US5460364</t>
  </si>
  <si>
    <t>1600000US5463940</t>
  </si>
  <si>
    <t>0500000US54109</t>
  </si>
  <si>
    <t>Total Population</t>
  </si>
  <si>
    <t>BARBOUR</t>
  </si>
  <si>
    <t>BERKELEY</t>
  </si>
  <si>
    <t>BOONE</t>
  </si>
  <si>
    <t>BRAXTON</t>
  </si>
  <si>
    <t>BROOKE</t>
  </si>
  <si>
    <t>BROOKE/HANCOCK</t>
  </si>
  <si>
    <t>CABELL</t>
  </si>
  <si>
    <t>WAYNE/CABELL</t>
  </si>
  <si>
    <t>CALHOUN</t>
  </si>
  <si>
    <t>CLAY</t>
  </si>
  <si>
    <t>DODDRIDGE</t>
  </si>
  <si>
    <t>FAYETTE</t>
  </si>
  <si>
    <t>KANAWHA/FAYETTE</t>
  </si>
  <si>
    <t>FAYETTE/KANAWHA</t>
  </si>
  <si>
    <t>GILMER</t>
  </si>
  <si>
    <t>GRANT</t>
  </si>
  <si>
    <t>GREENBRIER</t>
  </si>
  <si>
    <t>MONROE/GREENBRIER</t>
  </si>
  <si>
    <t>HAMPSHIRE</t>
  </si>
  <si>
    <t>HANCOCK</t>
  </si>
  <si>
    <t>HARDY</t>
  </si>
  <si>
    <t>HARRISON</t>
  </si>
  <si>
    <t>JACKSON</t>
  </si>
  <si>
    <t>JEFFERSON</t>
  </si>
  <si>
    <t>KANAWHA</t>
  </si>
  <si>
    <t>PUTNAM/KANAWHA</t>
  </si>
  <si>
    <t>LEWIS</t>
  </si>
  <si>
    <t>LINCOLN</t>
  </si>
  <si>
    <t>LOGAN</t>
  </si>
  <si>
    <t>MARION</t>
  </si>
  <si>
    <t>MARSHALL</t>
  </si>
  <si>
    <t>OHIO/MARSHALL</t>
  </si>
  <si>
    <t>MASON</t>
  </si>
  <si>
    <t>MCDOWELL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</si>
  <si>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</si>
  <si>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</si>
  <si>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</si>
  <si>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</si>
  <si>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</si>
  <si>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</si>
  <si>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</si>
  <si>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</si>
  <si>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</si>
  <si>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</si>
  <si>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</si>
  <si>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</si>
  <si>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</si>
  <si>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</si>
  <si>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</si>
  <si>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</si>
  <si>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</si>
  <si>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</si>
  <si>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</si>
  <si>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</si>
  <si>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</si>
  <si>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WETZEL/TYLER</t>
  </si>
  <si>
    <t>UPSHUR</t>
  </si>
  <si>
    <t>WAYNE</t>
  </si>
  <si>
    <t>WEBSTER</t>
  </si>
  <si>
    <t>WETZEL</t>
  </si>
  <si>
    <t>WIRT</t>
  </si>
  <si>
    <t>WOOD</t>
  </si>
  <si>
    <t>WYOMING</t>
  </si>
  <si>
    <t>2020 Decennial Census</t>
  </si>
  <si>
    <t>Race &amp; Ethnicity</t>
  </si>
  <si>
    <t>Belington</t>
  </si>
  <si>
    <t>Junior</t>
  </si>
  <si>
    <t>Philippi</t>
  </si>
  <si>
    <t>Hedgesville</t>
  </si>
  <si>
    <t>Martinsburg</t>
  </si>
  <si>
    <t>Danville</t>
  </si>
  <si>
    <t>Madison</t>
  </si>
  <si>
    <t>Sylvester</t>
  </si>
  <si>
    <t>Whitesville</t>
  </si>
  <si>
    <t>Burnsville</t>
  </si>
  <si>
    <t>Flatwoods</t>
  </si>
  <si>
    <t>Gassaway</t>
  </si>
  <si>
    <t>Sutton</t>
  </si>
  <si>
    <t>Beech Bottom</t>
  </si>
  <si>
    <t>Bethany</t>
  </si>
  <si>
    <t>Follansbee</t>
  </si>
  <si>
    <t>Wellsburg</t>
  </si>
  <si>
    <t>Windsor Heights</t>
  </si>
  <si>
    <t>Barboursville</t>
  </si>
  <si>
    <t>Milton</t>
  </si>
  <si>
    <t>Grantsville</t>
  </si>
  <si>
    <t>West Union</t>
  </si>
  <si>
    <t>Ansted</t>
  </si>
  <si>
    <t>Fayetteville</t>
  </si>
  <si>
    <t>Gauley Bridge</t>
  </si>
  <si>
    <t>Meadow Bridge</t>
  </si>
  <si>
    <t>Mount Hope</t>
  </si>
  <si>
    <t>Oak Hill</t>
  </si>
  <si>
    <t>Pax</t>
  </si>
  <si>
    <t>Thurmond</t>
  </si>
  <si>
    <t>Glenville</t>
  </si>
  <si>
    <t>Sand Fork</t>
  </si>
  <si>
    <t>Petersburg</t>
  </si>
  <si>
    <t>Bayard</t>
  </si>
  <si>
    <t>Falling Springs</t>
  </si>
  <si>
    <t>Lewisburg</t>
  </si>
  <si>
    <t>Quinwood</t>
  </si>
  <si>
    <t>Rainelle</t>
  </si>
  <si>
    <t>Ronceverte</t>
  </si>
  <si>
    <t>Rupert</t>
  </si>
  <si>
    <t>White Sulphur Springs</t>
  </si>
  <si>
    <t>Capon Bridge</t>
  </si>
  <si>
    <t>Romney</t>
  </si>
  <si>
    <t>Chester</t>
  </si>
  <si>
    <t>New Cumberland</t>
  </si>
  <si>
    <t>Moorefield</t>
  </si>
  <si>
    <t>Wardensville</t>
  </si>
  <si>
    <t>Anmoore</t>
  </si>
  <si>
    <t>Bridgeport</t>
  </si>
  <si>
    <t>Clarksburg</t>
  </si>
  <si>
    <t>Lost Creek</t>
  </si>
  <si>
    <t>Lumberport</t>
  </si>
  <si>
    <t>Nutter Fort</t>
  </si>
  <si>
    <t>Salem</t>
  </si>
  <si>
    <t>Shinnston</t>
  </si>
  <si>
    <t>Stonewood</t>
  </si>
  <si>
    <t>West Milford</t>
  </si>
  <si>
    <t>Ravenswood</t>
  </si>
  <si>
    <t>Ripley</t>
  </si>
  <si>
    <t>Bolivar</t>
  </si>
  <si>
    <t>Charles Town</t>
  </si>
  <si>
    <t>Harpers Ferry</t>
  </si>
  <si>
    <t>Ranson</t>
  </si>
  <si>
    <t>Shepherdstown</t>
  </si>
  <si>
    <t>Belle</t>
  </si>
  <si>
    <t>Cedar Grove</t>
  </si>
  <si>
    <t>Charleston</t>
  </si>
  <si>
    <t>Chesapeake</t>
  </si>
  <si>
    <t>Clendenin</t>
  </si>
  <si>
    <t>Dunbar</t>
  </si>
  <si>
    <t>East Bank</t>
  </si>
  <si>
    <t>Glasgow</t>
  </si>
  <si>
    <t>Handley</t>
  </si>
  <si>
    <t>Marmet</t>
  </si>
  <si>
    <t>Pratt</t>
  </si>
  <si>
    <t>South Charleston</t>
  </si>
  <si>
    <t>St. Albans</t>
  </si>
  <si>
    <t>Jane Lew</t>
  </si>
  <si>
    <t>Weston</t>
  </si>
  <si>
    <t>Hamlin</t>
  </si>
  <si>
    <t>West Hamlin</t>
  </si>
  <si>
    <t>Chapmanville</t>
  </si>
  <si>
    <t>Man</t>
  </si>
  <si>
    <t>Mitchell Heights</t>
  </si>
  <si>
    <t>West Logan</t>
  </si>
  <si>
    <t>Barrackville</t>
  </si>
  <si>
    <t>Fairmont</t>
  </si>
  <si>
    <t>Fairview</t>
  </si>
  <si>
    <t>Farmington</t>
  </si>
  <si>
    <t>Mannington</t>
  </si>
  <si>
    <t>Monongah</t>
  </si>
  <si>
    <t>Pleasant Valley</t>
  </si>
  <si>
    <t>Rivesville</t>
  </si>
  <si>
    <t>White Hall</t>
  </si>
  <si>
    <t>Worthington</t>
  </si>
  <si>
    <t>Benwood</t>
  </si>
  <si>
    <t>Cameron</t>
  </si>
  <si>
    <t>Glen Dale</t>
  </si>
  <si>
    <t>Mcmechen</t>
  </si>
  <si>
    <t>Moundsville</t>
  </si>
  <si>
    <t>Hartford</t>
  </si>
  <si>
    <t>Leon</t>
  </si>
  <si>
    <t>New Haven</t>
  </si>
  <si>
    <t>Point Pleasant</t>
  </si>
  <si>
    <t>Anawalt</t>
  </si>
  <si>
    <t>Bradshaw</t>
  </si>
  <si>
    <t>Davy</t>
  </si>
  <si>
    <t>Gary</t>
  </si>
  <si>
    <t>Iaeger</t>
  </si>
  <si>
    <t>Keystone</t>
  </si>
  <si>
    <t>Kimball</t>
  </si>
  <si>
    <t>Northfork</t>
  </si>
  <si>
    <t>War</t>
  </si>
  <si>
    <t>Welch</t>
  </si>
  <si>
    <t>Athens</t>
  </si>
  <si>
    <t>Bluefield</t>
  </si>
  <si>
    <t>Bramwell</t>
  </si>
  <si>
    <t>Oakvale</t>
  </si>
  <si>
    <t>Princeton</t>
  </si>
  <si>
    <t>Carpendale</t>
  </si>
  <si>
    <t>Elk Garden</t>
  </si>
  <si>
    <t>Keyser</t>
  </si>
  <si>
    <t>Piedmont</t>
  </si>
  <si>
    <t>Ridgeley</t>
  </si>
  <si>
    <t>Delbarton</t>
  </si>
  <si>
    <t>Gilbert</t>
  </si>
  <si>
    <t>Kermit</t>
  </si>
  <si>
    <t>Matewan</t>
  </si>
  <si>
    <t>Williamson</t>
  </si>
  <si>
    <t>Blacksville</t>
  </si>
  <si>
    <t>Granville</t>
  </si>
  <si>
    <t>Morgantown</t>
  </si>
  <si>
    <t>Star City</t>
  </si>
  <si>
    <t>Westover</t>
  </si>
  <si>
    <t>Peterstown</t>
  </si>
  <si>
    <t>Union</t>
  </si>
  <si>
    <t>Bath</t>
  </si>
  <si>
    <t>Paw Paw</t>
  </si>
  <si>
    <t>Richwood</t>
  </si>
  <si>
    <t>Summersville</t>
  </si>
  <si>
    <t>Bethlehem</t>
  </si>
  <si>
    <t>Clearview</t>
  </si>
  <si>
    <t>Triadelphia</t>
  </si>
  <si>
    <t>Valley Grove</t>
  </si>
  <si>
    <t>West Liberty</t>
  </si>
  <si>
    <t>Franklin</t>
  </si>
  <si>
    <t>Belmont</t>
  </si>
  <si>
    <t>St. Mary's</t>
  </si>
  <si>
    <t>Durbin</t>
  </si>
  <si>
    <t>Hillsboro</t>
  </si>
  <si>
    <t>Marlinton</t>
  </si>
  <si>
    <t>Albright</t>
  </si>
  <si>
    <t>Brandonville</t>
  </si>
  <si>
    <t>Bruceton Mills</t>
  </si>
  <si>
    <t>Kingwood</t>
  </si>
  <si>
    <t>Masontown</t>
  </si>
  <si>
    <t>Newburg</t>
  </si>
  <si>
    <t>Reedsville</t>
  </si>
  <si>
    <t>Rowlesburg</t>
  </si>
  <si>
    <t>Terra Alta</t>
  </si>
  <si>
    <t>Tunnelton</t>
  </si>
  <si>
    <t>Bancroft</t>
  </si>
  <si>
    <t>Buffalo</t>
  </si>
  <si>
    <t>Eleanor</t>
  </si>
  <si>
    <t>Hurricane</t>
  </si>
  <si>
    <t>Poca</t>
  </si>
  <si>
    <t>Winfield</t>
  </si>
  <si>
    <t>Beckley</t>
  </si>
  <si>
    <t>Lester</t>
  </si>
  <si>
    <t>Mabscott</t>
  </si>
  <si>
    <t>Sophia</t>
  </si>
  <si>
    <t>Beverly</t>
  </si>
  <si>
    <t>Elkins</t>
  </si>
  <si>
    <t>Harman</t>
  </si>
  <si>
    <t>Huttonsville</t>
  </si>
  <si>
    <t>Mill Creek</t>
  </si>
  <si>
    <t>Montrose</t>
  </si>
  <si>
    <t>Womelsdorf (Coalton)</t>
  </si>
  <si>
    <t>Auburn</t>
  </si>
  <si>
    <t>Cairo</t>
  </si>
  <si>
    <t>Ellenboro</t>
  </si>
  <si>
    <t>Harrisville</t>
  </si>
  <si>
    <t>Pennsboro</t>
  </si>
  <si>
    <t>Pullman</t>
  </si>
  <si>
    <t>Reedy</t>
  </si>
  <si>
    <t>Spencer</t>
  </si>
  <si>
    <t>Hinton</t>
  </si>
  <si>
    <t>Flemington</t>
  </si>
  <si>
    <t>Grafton</t>
  </si>
  <si>
    <t>Davis</t>
  </si>
  <si>
    <t>Hambleton</t>
  </si>
  <si>
    <t>Hendricks</t>
  </si>
  <si>
    <t>Parsons</t>
  </si>
  <si>
    <t>Thomas</t>
  </si>
  <si>
    <t>Friendly</t>
  </si>
  <si>
    <t>Middlebourne</t>
  </si>
  <si>
    <t>Sistersville</t>
  </si>
  <si>
    <t>Buckhannon</t>
  </si>
  <si>
    <t>Ceredo</t>
  </si>
  <si>
    <t>Fort Gay</t>
  </si>
  <si>
    <t>Kenova</t>
  </si>
  <si>
    <t>Addison</t>
  </si>
  <si>
    <t>Camden-On-Gauley</t>
  </si>
  <si>
    <t>Cowen</t>
  </si>
  <si>
    <t>Hundred</t>
  </si>
  <si>
    <t>New Martinsville</t>
  </si>
  <si>
    <t>Pine Grove</t>
  </si>
  <si>
    <t>Smithfield</t>
  </si>
  <si>
    <t>Elizabeth</t>
  </si>
  <si>
    <t>North Hills</t>
  </si>
  <si>
    <t>Parkersburg</t>
  </si>
  <si>
    <t>Vienna</t>
  </si>
  <si>
    <t>Williamstown</t>
  </si>
  <si>
    <t>Mullens</t>
  </si>
  <si>
    <t>Oceana</t>
  </si>
  <si>
    <t>Pineville</t>
  </si>
  <si>
    <t>Barbour County*</t>
  </si>
  <si>
    <t>Berkeley County*</t>
  </si>
  <si>
    <t>Boone County*</t>
  </si>
  <si>
    <t>Braxton County*</t>
  </si>
  <si>
    <t>Brooke County*</t>
  </si>
  <si>
    <t>Cabell County*</t>
  </si>
  <si>
    <t>Calhoun County*</t>
  </si>
  <si>
    <t>Clay County*</t>
  </si>
  <si>
    <t>Doddridge County*</t>
  </si>
  <si>
    <t>Fayette County*</t>
  </si>
  <si>
    <t>Gilmer County*</t>
  </si>
  <si>
    <t>Grant County*</t>
  </si>
  <si>
    <t>Greenbrier County*</t>
  </si>
  <si>
    <t>Hampshire County*</t>
  </si>
  <si>
    <t>Hancock County*</t>
  </si>
  <si>
    <t>Hardy County*</t>
  </si>
  <si>
    <t>Harrison County*</t>
  </si>
  <si>
    <t>Jackson County*</t>
  </si>
  <si>
    <t>Jefferson County*</t>
  </si>
  <si>
    <t>Kanawha County*</t>
  </si>
  <si>
    <t>Lewis County*</t>
  </si>
  <si>
    <t>Lincoln County*</t>
  </si>
  <si>
    <t>Logan County*</t>
  </si>
  <si>
    <t>Marion County*</t>
  </si>
  <si>
    <t>Marshall County*</t>
  </si>
  <si>
    <t>Mason County*</t>
  </si>
  <si>
    <t>McDowell County*</t>
  </si>
  <si>
    <t>Mercer County*</t>
  </si>
  <si>
    <t>Mineral County*</t>
  </si>
  <si>
    <t>Mingo County*</t>
  </si>
  <si>
    <t>Monongalia County*</t>
  </si>
  <si>
    <t>Monroe County*</t>
  </si>
  <si>
    <t>Morgan County*</t>
  </si>
  <si>
    <t>Nicholas County*</t>
  </si>
  <si>
    <t>Ohio County*</t>
  </si>
  <si>
    <t>Pendleton County*</t>
  </si>
  <si>
    <t>Pleasants County*</t>
  </si>
  <si>
    <t>Pocahontas County*</t>
  </si>
  <si>
    <t>Preston County*</t>
  </si>
  <si>
    <t>Putnam County*</t>
  </si>
  <si>
    <t>Raleigh County*</t>
  </si>
  <si>
    <t>Randolph County*</t>
  </si>
  <si>
    <t>Ritchie County*</t>
  </si>
  <si>
    <t>Roane County*</t>
  </si>
  <si>
    <t>Summers County*</t>
  </si>
  <si>
    <t>Taylor County*</t>
  </si>
  <si>
    <t>Tucker County*</t>
  </si>
  <si>
    <t>Tyler County*</t>
  </si>
  <si>
    <t>Upshur County*</t>
  </si>
  <si>
    <t>Wayne County*</t>
  </si>
  <si>
    <t>Webster County*</t>
  </si>
  <si>
    <t>Wetzel County*</t>
  </si>
  <si>
    <t>Wirt County*</t>
  </si>
  <si>
    <t>Wood County*</t>
  </si>
  <si>
    <t>Wyoming County*</t>
  </si>
  <si>
    <t>RACE</t>
  </si>
  <si>
    <t>Split Communities</t>
  </si>
  <si>
    <t>Weirton**</t>
  </si>
  <si>
    <t>Alderson**</t>
  </si>
  <si>
    <t>Wheeling**</t>
  </si>
  <si>
    <t>Huntington**</t>
  </si>
  <si>
    <t>Nitro**</t>
  </si>
  <si>
    <t>Smithers**</t>
  </si>
  <si>
    <t>Montgomery**</t>
  </si>
  <si>
    <t>Total Area (Sq Miles)</t>
  </si>
  <si>
    <t>Paden**</t>
  </si>
  <si>
    <t>Hispanic or Latino</t>
  </si>
  <si>
    <t>Not Hispanic nor Latino</t>
  </si>
  <si>
    <t>Ethnicity</t>
  </si>
  <si>
    <t>Group Rank (Percent Racial Minority)</t>
  </si>
  <si>
    <t>Col. Z</t>
  </si>
  <si>
    <t>Col. AD</t>
  </si>
  <si>
    <t>Statewide</t>
  </si>
  <si>
    <t>West Virginia</t>
  </si>
  <si>
    <t>State</t>
  </si>
  <si>
    <t>0400000US54</t>
  </si>
  <si>
    <t>Note 1:</t>
  </si>
  <si>
    <t>Note 2:</t>
  </si>
  <si>
    <t xml:space="preserve">Data sources: </t>
  </si>
  <si>
    <t>Census Bureau’s Decennial Census (DEC) 2020: P8 dataset for race and P9 dataset for ethnicity</t>
  </si>
  <si>
    <r>
      <t xml:space="preserve">The census data were available for the incorporated areas (as </t>
    </r>
    <r>
      <rPr>
        <i/>
        <sz val="11"/>
        <rFont val="Aptos Narrow"/>
        <family val="2"/>
        <scheme val="minor"/>
      </rPr>
      <t>"Places"</t>
    </r>
    <r>
      <rPr>
        <sz val="11"/>
        <rFont val="Aptos Narrow"/>
        <family val="2"/>
        <scheme val="minor"/>
      </rPr>
      <t>) and the entire counties. The ratios for unincorporated areas were calculated based on the numbers obtained from subtracting the counts in communities from those of the county.</t>
    </r>
  </si>
  <si>
    <t>Some data fields are not available for Thurmond Town, probably due to its low population (4). Therefore, this community is excluded from rankings.</t>
  </si>
  <si>
    <t xml:space="preserve">Colors: </t>
  </si>
  <si>
    <r>
      <t xml:space="preserve">Black --&gt; Incorporated areas, </t>
    </r>
    <r>
      <rPr>
        <sz val="11"/>
        <color rgb="FF806000"/>
        <rFont val="Aptos Narrow"/>
        <family val="2"/>
        <scheme val="minor"/>
      </rPr>
      <t>Brown --&gt; Unincorporated areas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theme="9" tint="-0.249977111117893"/>
        <rFont val="Aptos Narrow"/>
        <family val="2"/>
        <scheme val="minor"/>
      </rPr>
      <t>Green --&gt; Counties (Total)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FF0000"/>
        <rFont val="Aptos Narrow"/>
        <family val="2"/>
        <scheme val="minor"/>
      </rPr>
      <t>Red --&gt; Split communities</t>
    </r>
    <r>
      <rPr>
        <sz val="11"/>
        <color theme="1"/>
        <rFont val="Aptos Narrow"/>
        <family val="2"/>
        <scheme val="minor"/>
      </rPr>
      <t>,</t>
    </r>
    <r>
      <rPr>
        <sz val="11"/>
        <color rgb="FF7030A0"/>
        <rFont val="Aptos Narrow"/>
        <family val="2"/>
        <scheme val="minor"/>
      </rPr>
      <t xml:space="preserve"> </t>
    </r>
    <r>
      <rPr>
        <sz val="11"/>
        <color rgb="FF0070C0"/>
        <rFont val="Aptos Narrow"/>
        <family val="2"/>
        <scheme val="minor"/>
      </rPr>
      <t>Blue --&gt; Incorporated communities participating in the National Flood Insurance Program (NFIP) with no regulatory Special Flood Hazard Area (SFHA)</t>
    </r>
    <r>
      <rPr>
        <sz val="11"/>
        <color rgb="FF002060"/>
        <rFont val="Aptos Narrow"/>
        <family val="2"/>
        <scheme val="minor"/>
      </rPr>
      <t xml:space="preserve">, </t>
    </r>
    <r>
      <rPr>
        <sz val="11"/>
        <color rgb="FFFF3399"/>
        <rFont val="Aptos Narrow"/>
        <family val="2"/>
        <scheme val="minor"/>
      </rPr>
      <t>Magenta --&gt; Incorporated communities currently sanctioned from the National Flood Insurance Program (NFIP) as listed in the FEMA's Community Status Book Report</t>
    </r>
    <r>
      <rPr>
        <sz val="11"/>
        <color rgb="FF002060"/>
        <rFont val="Aptos Narrow"/>
        <family val="2"/>
        <scheme val="minor"/>
      </rPr>
      <t xml:space="preserve">, </t>
    </r>
    <r>
      <rPr>
        <sz val="11"/>
        <color rgb="FF7030A0"/>
        <rFont val="Aptos Narrow"/>
        <family val="2"/>
        <scheme val="minor"/>
      </rPr>
      <t>Purple --&gt; Incorporated communities with no regulatory Special Flood Hazard Area (SFHA) not participating in the National Flood Insurance Program (NFIP) (not mentioned in the FEMA's Community Status Book Report)</t>
    </r>
    <r>
      <rPr>
        <sz val="11"/>
        <color theme="1"/>
        <rFont val="Aptos Narrow"/>
        <family val="2"/>
        <scheme val="minor"/>
      </rPr>
      <t xml:space="preserve">, </t>
    </r>
  </si>
  <si>
    <t>Description of the fields:</t>
  </si>
  <si>
    <t>Black on blue: Six incorporated communities included in the detailed risk study (Camden-on-Gauley, Clendenin, Rainelle, Richwood, White Sulphur Springs, and Marlinton)</t>
  </si>
  <si>
    <r>
      <t>Name:</t>
    </r>
    <r>
      <rPr>
        <sz val="11"/>
        <color theme="1"/>
        <rFont val="Aptos Narrow"/>
        <family val="2"/>
        <scheme val="minor"/>
      </rPr>
      <t xml:space="preserve"> Unit Name of the Geographic Scale Level (GSL)</t>
    </r>
  </si>
  <si>
    <r>
      <t xml:space="preserve">Unique ID: </t>
    </r>
    <r>
      <rPr>
        <sz val="11"/>
        <color theme="1"/>
        <rFont val="Aptos Narrow"/>
        <family val="2"/>
        <scheme val="minor"/>
      </rPr>
      <t>Unique GSL ID: FEMA Community ID (CID) and County FIPS</t>
    </r>
  </si>
  <si>
    <r>
      <t>GEO_ID:</t>
    </r>
    <r>
      <rPr>
        <sz val="11"/>
        <color theme="1"/>
        <rFont val="Aptos Narrow"/>
        <family val="2"/>
        <scheme val="minor"/>
      </rPr>
      <t xml:space="preserve"> Detailed Geographic ID (Census ID2) for incorporated communities, counties, and state</t>
    </r>
  </si>
  <si>
    <r>
      <t xml:space="preserve">County: </t>
    </r>
    <r>
      <rPr>
        <sz val="11"/>
        <color theme="1"/>
        <rFont val="Aptos Narrow"/>
        <family val="2"/>
        <scheme val="minor"/>
      </rPr>
      <t>County in which the community is located</t>
    </r>
  </si>
  <si>
    <r>
      <t xml:space="preserve">WV PDC Region: </t>
    </r>
    <r>
      <rPr>
        <sz val="11"/>
        <color theme="1"/>
        <rFont val="Aptos Narrow"/>
        <family val="2"/>
        <scheme val="minor"/>
      </rPr>
      <t>WV Regional Planning and Development Council region</t>
    </r>
  </si>
  <si>
    <r>
      <t>Total Area (Sq Miles):</t>
    </r>
    <r>
      <rPr>
        <sz val="11"/>
        <color theme="1"/>
        <rFont val="Aptos Narrow"/>
        <family val="2"/>
        <scheme val="minor"/>
      </rPr>
      <t xml:space="preserve"> Total land area of the GSL measured in sq. miles</t>
    </r>
  </si>
  <si>
    <r>
      <t xml:space="preserve">Geographic Scale Level Type: </t>
    </r>
    <r>
      <rPr>
        <sz val="11"/>
        <color theme="1"/>
        <rFont val="Aptos Narrow"/>
        <family val="2"/>
        <scheme val="minor"/>
      </rPr>
      <t>GSL type including State, County, Unincorporated Area, Incorporated Place, and Split Community</t>
    </r>
  </si>
  <si>
    <r>
      <t>Total Population:</t>
    </r>
    <r>
      <rPr>
        <sz val="11"/>
        <color theme="1"/>
        <rFont val="Aptos Narrow"/>
        <family val="2"/>
        <scheme val="minor"/>
      </rPr>
      <t xml:space="preserve"> Total number of residents within the geographic unit</t>
    </r>
  </si>
  <si>
    <r>
      <t>White Alone:</t>
    </r>
    <r>
      <rPr>
        <sz val="11"/>
        <color theme="1"/>
        <rFont val="Aptos Narrow"/>
        <family val="2"/>
        <scheme val="minor"/>
      </rPr>
      <t xml:space="preserve"> Population of one race only including White people (not mixed with other races)</t>
    </r>
  </si>
  <si>
    <r>
      <t>Asian Alone:</t>
    </r>
    <r>
      <rPr>
        <sz val="11"/>
        <color theme="1"/>
        <rFont val="Aptos Narrow"/>
        <family val="2"/>
        <scheme val="minor"/>
      </rPr>
      <t xml:space="preserve"> Population of one race only including Asians (not mixed with other races)</t>
    </r>
  </si>
  <si>
    <r>
      <t>Native Hawaiian and Other Pacific Islander Alone:</t>
    </r>
    <r>
      <rPr>
        <sz val="11"/>
        <color theme="1"/>
        <rFont val="Aptos Narrow"/>
        <family val="2"/>
        <scheme val="minor"/>
      </rPr>
      <t xml:space="preserve"> Population of one race only including Native Hawaiians and Other Pacific Islanders (not mixed with other races)</t>
    </r>
  </si>
  <si>
    <r>
      <t>Percent White Alone:</t>
    </r>
    <r>
      <rPr>
        <sz val="11"/>
        <color theme="1"/>
        <rFont val="Aptos Narrow"/>
        <family val="2"/>
        <scheme val="minor"/>
      </rPr>
      <t xml:space="preserve"> Percentage of White Alone population in total population</t>
    </r>
  </si>
  <si>
    <r>
      <t>Percent American Indian and Alaska Native Alone:</t>
    </r>
    <r>
      <rPr>
        <sz val="11"/>
        <color theme="1"/>
        <rFont val="Aptos Narrow"/>
        <family val="2"/>
        <scheme val="minor"/>
      </rPr>
      <t xml:space="preserve"> Percentage of American Indian and Alaska Native Alone population in total population</t>
    </r>
  </si>
  <si>
    <r>
      <t>Percent Asian Alone:</t>
    </r>
    <r>
      <rPr>
        <sz val="11"/>
        <color theme="1"/>
        <rFont val="Aptos Narrow"/>
        <family val="2"/>
        <scheme val="minor"/>
      </rPr>
      <t xml:space="preserve"> Percentage of Asian Alone population in total population</t>
    </r>
  </si>
  <si>
    <r>
      <t xml:space="preserve">Percent Native Hawaiian and Other Pacific Islander Alone: </t>
    </r>
    <r>
      <rPr>
        <sz val="11"/>
        <color theme="1"/>
        <rFont val="Aptos Narrow"/>
        <family val="2"/>
        <scheme val="minor"/>
      </rPr>
      <t>Percentage of Native Hawaiian and Other Pacific Islander population in total population</t>
    </r>
  </si>
  <si>
    <r>
      <t xml:space="preserve">Percent Two or More Races: </t>
    </r>
    <r>
      <rPr>
        <sz val="11"/>
        <color theme="1"/>
        <rFont val="Aptos Narrow"/>
        <family val="2"/>
        <scheme val="minor"/>
      </rPr>
      <t>Percentage of Two or More Races population in total population</t>
    </r>
  </si>
  <si>
    <r>
      <t>American Indian and Alaska Native Alone:</t>
    </r>
    <r>
      <rPr>
        <sz val="11"/>
        <color theme="1"/>
        <rFont val="Aptos Narrow"/>
        <family val="2"/>
        <scheme val="minor"/>
      </rPr>
      <t xml:space="preserve"> Population of one race only including American Indians and Alaska Natives (not mixed with other races)</t>
    </r>
  </si>
  <si>
    <r>
      <t xml:space="preserve">Black or African-American Alone: </t>
    </r>
    <r>
      <rPr>
        <sz val="11"/>
        <color theme="1"/>
        <rFont val="Aptos Narrow"/>
        <family val="2"/>
        <scheme val="minor"/>
      </rPr>
      <t>Population of one race only including African-Americans (not mixed with other races)</t>
    </r>
  </si>
  <si>
    <r>
      <t xml:space="preserve">Percent Black or African-American Alone: </t>
    </r>
    <r>
      <rPr>
        <sz val="11"/>
        <color theme="1"/>
        <rFont val="Aptos Narrow"/>
        <family val="2"/>
        <scheme val="minor"/>
      </rPr>
      <t>Percentage of Black or African-American Alone population in total population</t>
    </r>
  </si>
  <si>
    <r>
      <t>Two or More Races:</t>
    </r>
    <r>
      <rPr>
        <sz val="11"/>
        <color theme="1"/>
        <rFont val="Aptos Narrow"/>
        <family val="2"/>
        <scheme val="minor"/>
      </rPr>
      <t xml:space="preserve"> Total population of two or more mixed races</t>
    </r>
  </si>
  <si>
    <r>
      <t>Not Hispanic nor Latino:</t>
    </r>
    <r>
      <rPr>
        <sz val="11"/>
        <color theme="1"/>
        <rFont val="Aptos Narrow"/>
        <family val="2"/>
        <scheme val="minor"/>
      </rPr>
      <t xml:space="preserve"> Total population of Non-Hispanic or Non-Latino</t>
    </r>
  </si>
  <si>
    <r>
      <t>Percent Racial Minority (Not White Alone):</t>
    </r>
    <r>
      <rPr>
        <sz val="11"/>
        <color theme="1"/>
        <rFont val="Aptos Narrow"/>
        <family val="2"/>
        <scheme val="minor"/>
      </rPr>
      <t xml:space="preserve"> Percentage of all Non-White racial minorities including African-Americans, American Indians and Alaska Natives, Asians, Native Hawaiians and Other Pacific Islanders, some other races, and mixed races in total population</t>
    </r>
  </si>
  <si>
    <t>White Alone</t>
  </si>
  <si>
    <t>Percent White Alone</t>
  </si>
  <si>
    <t>Black or African American Alone</t>
  </si>
  <si>
    <t>Percent Black or African American Alone</t>
  </si>
  <si>
    <t>American Indian and Alaska Native Alone</t>
  </si>
  <si>
    <t>Percent American Indian and Alaska Native Alone</t>
  </si>
  <si>
    <t>Asian Alone</t>
  </si>
  <si>
    <t>Percent Asian Alone</t>
  </si>
  <si>
    <t>Native Hawaiian and Other Pacific Islander Alone</t>
  </si>
  <si>
    <t>Percent Native Hawaiian and Other Pacific Islander Alone</t>
  </si>
  <si>
    <t>Two or More Races</t>
  </si>
  <si>
    <t>Percent Two or More Races</t>
  </si>
  <si>
    <t>Percent Racial Minority (Not White Alone)</t>
  </si>
  <si>
    <t>Regions</t>
  </si>
  <si>
    <t>PDC Regions</t>
  </si>
  <si>
    <t>PDC 1</t>
  </si>
  <si>
    <t>PDC 2</t>
  </si>
  <si>
    <t>PDC 3</t>
  </si>
  <si>
    <t>PDC 4</t>
  </si>
  <si>
    <t>PDC 5</t>
  </si>
  <si>
    <t>PDC 6</t>
  </si>
  <si>
    <t>PDC 7</t>
  </si>
  <si>
    <t>PDC 8</t>
  </si>
  <si>
    <t>PDC 9</t>
  </si>
  <si>
    <t>PDC 10</t>
  </si>
  <si>
    <t>PDC 11</t>
  </si>
  <si>
    <t>Region</t>
  </si>
  <si>
    <t>Note 3:</t>
  </si>
  <si>
    <t>Data values for the region scale were calculated based on aggregation of communities including incorporated places and unincorporated areas within each region.</t>
  </si>
  <si>
    <t>Group Rank (Percent Racial Minority): Group ranking on Percent Racial Minority (Not White Alone) (Column Z)</t>
  </si>
  <si>
    <r>
      <t>Some Other Races Alone:</t>
    </r>
    <r>
      <rPr>
        <sz val="11"/>
        <color theme="1"/>
        <rFont val="Aptos Narrow"/>
        <family val="2"/>
        <scheme val="minor"/>
      </rPr>
      <t xml:space="preserve"> Total population of some other races not mentioned above (not mixed with other races mentioned above)</t>
    </r>
  </si>
  <si>
    <r>
      <t>Percent Some Other Races Alone:</t>
    </r>
    <r>
      <rPr>
        <sz val="11"/>
        <color theme="1"/>
        <rFont val="Aptos Narrow"/>
        <family val="2"/>
        <scheme val="minor"/>
      </rPr>
      <t xml:space="preserve"> Percentage of Some Other Races Alone population in total population</t>
    </r>
  </si>
  <si>
    <t>Percent Some Other Races Alone</t>
  </si>
  <si>
    <t>Some Other Races Alone</t>
  </si>
  <si>
    <r>
      <t>Hispanic or Latino:</t>
    </r>
    <r>
      <rPr>
        <sz val="11"/>
        <color theme="1"/>
        <rFont val="Aptos Narrow"/>
        <family val="2"/>
        <scheme val="minor"/>
      </rPr>
      <t xml:space="preserve"> Total population of Hispanics or Latinos of all races (White, Black, American Indian and Alaska Native, Asian, Native Hawaiian and Other Pacific Islander, Some Other Races, and Mixed Races)</t>
    </r>
  </si>
  <si>
    <t>RANK</t>
  </si>
  <si>
    <t>Incorporated Places</t>
  </si>
  <si>
    <t>Unincorporated Areas</t>
  </si>
  <si>
    <t>Counties</t>
  </si>
  <si>
    <t>Racial Minority Top 10 Lists</t>
  </si>
  <si>
    <t>Race for Places:  https://data.census.gov/table/DECENNIALDHC2020.P8?q=P8&amp;g=040XX00US54$1600000</t>
  </si>
  <si>
    <t>Race for Counties:  https://data.census.gov/table?q=P8&amp;g=040XX00US54$0500000</t>
  </si>
  <si>
    <t>Race for State:  https://data.census.gov/table?q=P8&amp;g=040XX00US54</t>
  </si>
  <si>
    <t>Ethnicity for Places:  https://data.census.gov/table?q=P9&amp;g=040XX00US54$1600000</t>
  </si>
  <si>
    <t>Ethnicity for Counties:  https://data.census.gov/table?q=P9&amp;g=040XX00US54$0500000</t>
  </si>
  <si>
    <t>Ethnicity for State:  https://data.census.gov/table?q=P9&amp;g=040XX00US54</t>
  </si>
  <si>
    <t>Data Links:</t>
  </si>
  <si>
    <t>Ethnic Minority Top 10 Lists</t>
  </si>
  <si>
    <r>
      <t>Percent Ethnic Minority (Hispanic or Latino):</t>
    </r>
    <r>
      <rPr>
        <sz val="11"/>
        <color theme="1"/>
        <rFont val="Aptos Narrow"/>
        <family val="2"/>
        <scheme val="minor"/>
      </rPr>
      <t xml:space="preserve"> Percentage of all ethnic minorities including Hispanics or Latinos in total population</t>
    </r>
  </si>
  <si>
    <t>Group Rank (Percent Ethnic Minority): Group ranking on Percent Ethnic Minority (Hispanic or Latino) (Column AD)</t>
  </si>
  <si>
    <t>Percent Ethnic Minority (Hispanic or Latino)</t>
  </si>
  <si>
    <t>Group Rank (Percent Ethnic Minority)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</si>
</sst>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806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9" tint="-0.249977111117893"/>
      <name val="Aptos Narrow"/>
      <family val="2"/>
      <scheme val="minor"/>
    </font>
    <font>
      <sz val="9"/>
      <color rgb="FF7030A0"/>
      <name val="Aptos Narrow"/>
      <family val="2"/>
      <scheme val="minor"/>
    </font>
    <font>
      <sz val="9"/>
      <color rgb="FF0070C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color rgb="FFFF3399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rgb="FF3C7D2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rgb="FF3C7D22"/>
      <name val="Aptos Narrow"/>
      <family val="2"/>
      <scheme val="minor"/>
    </font>
    <font>
      <b/>
      <sz val="9"/>
      <color rgb="FF806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color rgb="FFFF3399"/>
      <name val="Aptos Narrow"/>
      <family val="2"/>
      <scheme val="minor"/>
    </font>
    <font>
      <sz val="11"/>
      <color rgb="FF806000"/>
      <name val="Aptos Narrow"/>
      <family val="2"/>
      <scheme val="minor"/>
    </font>
    <font>
      <b/>
      <sz val="9"/>
      <color rgb="FFFF3399"/>
      <name val="Aptos Narrow"/>
      <family val="2"/>
      <scheme val="minor"/>
    </font>
    <font>
      <sz val="8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9EBF8"/>
        <bgColor indexed="64"/>
      </patternFill>
    </fill>
    <fill>
      <patternFill patternType="solid">
        <fgColor rgb="FFF3D5F1"/>
        <bgColor indexed="64"/>
      </patternFill>
    </fill>
    <fill>
      <patternFill patternType="solid">
        <fgColor rgb="FF5F1B5A"/>
        <bgColor indexed="64"/>
      </patternFill>
    </fill>
    <fill>
      <patternFill patternType="solid">
        <fgColor rgb="FFA043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Alignment="1">
      <alignment vertical="center" wrapText="1"/>
    </xf>
    <xf numFmtId="3" fontId="0" fillId="0" borderId="0" xfId="0" applyNumberFormat="1"/>
    <xf numFmtId="3" fontId="5" fillId="4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11" fillId="0" borderId="3" xfId="0" applyFont="1" applyBorder="1"/>
    <xf numFmtId="0" fontId="5" fillId="0" borderId="3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2" fillId="5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3" fontId="16" fillId="4" borderId="1" xfId="0" applyNumberFormat="1" applyFont="1" applyFill="1" applyBorder="1" applyAlignment="1">
      <alignment horizontal="center"/>
    </xf>
    <xf numFmtId="165" fontId="16" fillId="4" borderId="1" xfId="1" applyNumberFormat="1" applyFont="1" applyFill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 vertical="center" wrapText="1"/>
    </xf>
    <xf numFmtId="165" fontId="2" fillId="5" borderId="2" xfId="1" applyNumberFormat="1" applyFont="1" applyFill="1" applyBorder="1" applyAlignment="1">
      <alignment horizontal="center" vertical="center" wrapText="1"/>
    </xf>
    <xf numFmtId="165" fontId="2" fillId="6" borderId="9" xfId="1" applyNumberFormat="1" applyFont="1" applyFill="1" applyBorder="1" applyAlignment="1">
      <alignment horizontal="center" vertical="center" wrapText="1"/>
    </xf>
    <xf numFmtId="0" fontId="17" fillId="0" borderId="0" xfId="2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2" applyAlignment="1">
      <alignment horizontal="left"/>
    </xf>
    <xf numFmtId="3" fontId="17" fillId="0" borderId="0" xfId="2" applyNumberForma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7" borderId="2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/>
    </xf>
    <xf numFmtId="3" fontId="12" fillId="0" borderId="0" xfId="0" applyNumberFormat="1" applyFont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5" fontId="16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165" fontId="2" fillId="8" borderId="2" xfId="1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20" fillId="10" borderId="1" xfId="1" applyNumberFormat="1" applyFont="1" applyFill="1" applyBorder="1" applyAlignment="1">
      <alignment horizontal="center" vertical="center" wrapText="1"/>
    </xf>
    <xf numFmtId="165" fontId="20" fillId="9" borderId="1" xfId="1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1" fillId="0" borderId="0" xfId="0" applyFont="1"/>
    <xf numFmtId="4" fontId="4" fillId="0" borderId="0" xfId="0" applyNumberFormat="1" applyFont="1" applyAlignment="1">
      <alignment horizontal="center"/>
    </xf>
    <xf numFmtId="4" fontId="2" fillId="3" borderId="8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left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1" xfId="1" applyNumberFormat="1" applyFont="1" applyBorder="1" applyAlignment="1">
      <alignment horizontal="center"/>
    </xf>
    <xf numFmtId="165" fontId="12" fillId="0" borderId="0" xfId="1" applyNumberFormat="1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7" fillId="0" borderId="0" xfId="2"/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5" fillId="0" borderId="0" xfId="0" applyFont="1"/>
    <xf numFmtId="0" fontId="26" fillId="0" borderId="0" xfId="0" applyFont="1"/>
    <xf numFmtId="0" fontId="0" fillId="0" borderId="0" xfId="0" applyAlignment="1">
      <alignment wrapText="1"/>
    </xf>
    <xf numFmtId="3" fontId="9" fillId="0" borderId="1" xfId="0" applyNumberFormat="1" applyFont="1" applyBorder="1" applyAlignment="1">
      <alignment horizontal="center"/>
    </xf>
    <xf numFmtId="165" fontId="9" fillId="0" borderId="1" xfId="1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0" fontId="29" fillId="0" borderId="0" xfId="0" applyFont="1"/>
    <xf numFmtId="0" fontId="31" fillId="0" borderId="1" xfId="0" applyFont="1" applyBorder="1" applyAlignment="1">
      <alignment horizontal="center"/>
    </xf>
    <xf numFmtId="0" fontId="4" fillId="11" borderId="1" xfId="0" applyFont="1" applyFill="1" applyBorder="1"/>
    <xf numFmtId="0" fontId="0" fillId="11" borderId="0" xfId="0" applyFill="1"/>
    <xf numFmtId="165" fontId="14" fillId="10" borderId="1" xfId="1" applyNumberFormat="1" applyFont="1" applyFill="1" applyBorder="1" applyAlignment="1">
      <alignment horizontal="left" vertical="center" wrapText="1"/>
    </xf>
    <xf numFmtId="165" fontId="14" fillId="9" borderId="1" xfId="1" applyNumberFormat="1" applyFont="1" applyFill="1" applyBorder="1" applyAlignment="1">
      <alignment horizontal="left" vertical="center" wrapText="1"/>
    </xf>
    <xf numFmtId="0" fontId="1" fillId="3" borderId="1" xfId="0" applyFont="1" applyFill="1" applyBorder="1"/>
    <xf numFmtId="3" fontId="1" fillId="7" borderId="1" xfId="1" applyNumberFormat="1" applyFont="1" applyFill="1" applyBorder="1" applyAlignment="1">
      <alignment horizontal="left" vertical="center" wrapText="1"/>
    </xf>
    <xf numFmtId="165" fontId="1" fillId="8" borderId="1" xfId="1" applyNumberFormat="1" applyFont="1" applyFill="1" applyBorder="1" applyAlignment="1">
      <alignment horizontal="left" vertical="center" wrapText="1"/>
    </xf>
    <xf numFmtId="3" fontId="1" fillId="5" borderId="1" xfId="0" applyNumberFormat="1" applyFont="1" applyFill="1" applyBorder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165" fontId="1" fillId="6" borderId="1" xfId="1" applyNumberFormat="1" applyFont="1" applyFill="1" applyBorder="1" applyAlignment="1">
      <alignment horizontal="left" vertical="center" wrapText="1"/>
    </xf>
    <xf numFmtId="3" fontId="1" fillId="12" borderId="1" xfId="0" applyNumberFormat="1" applyFont="1" applyFill="1" applyBorder="1" applyAlignment="1">
      <alignment horizontal="left" vertical="center" wrapText="1"/>
    </xf>
    <xf numFmtId="3" fontId="2" fillId="1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4" fillId="0" borderId="0" xfId="1" applyNumberFormat="1" applyFont="1" applyFill="1" applyAlignment="1">
      <alignment horizontal="center"/>
    </xf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33" fillId="0" borderId="0" xfId="2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3" fontId="2" fillId="7" borderId="1" xfId="1" applyNumberFormat="1" applyFont="1" applyFill="1" applyBorder="1" applyAlignment="1">
      <alignment horizontal="center" vertical="center" wrapText="1"/>
    </xf>
    <xf numFmtId="165" fontId="2" fillId="6" borderId="1" xfId="1" applyNumberFormat="1" applyFont="1" applyFill="1" applyBorder="1" applyAlignment="1">
      <alignment horizontal="center" vertical="center" wrapText="1"/>
    </xf>
    <xf numFmtId="165" fontId="2" fillId="8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0" fillId="0" borderId="2" xfId="0" applyFont="1" applyBorder="1"/>
    <xf numFmtId="0" fontId="30" fillId="0" borderId="1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9" fillId="0" borderId="1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7" fillId="4" borderId="1" xfId="0" applyFont="1" applyFill="1" applyBorder="1"/>
    <xf numFmtId="3" fontId="12" fillId="5" borderId="4" xfId="0" applyNumberFormat="1" applyFont="1" applyFill="1" applyBorder="1" applyAlignment="1">
      <alignment horizontal="center" vertical="center" wrapText="1"/>
    </xf>
    <xf numFmtId="3" fontId="12" fillId="5" borderId="5" xfId="0" applyNumberFormat="1" applyFont="1" applyFill="1" applyBorder="1" applyAlignment="1">
      <alignment horizontal="center" vertical="center" wrapText="1"/>
    </xf>
    <xf numFmtId="3" fontId="12" fillId="5" borderId="6" xfId="0" applyNumberFormat="1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3" fontId="2" fillId="5" borderId="4" xfId="0" applyNumberFormat="1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3D5F1"/>
      <color rgb="FFF9EBF8"/>
      <color rgb="FFFF3399"/>
      <color rgb="FF806000"/>
      <color rgb="FFFFFFCC"/>
      <color rgb="FFFFF2CC"/>
      <color rgb="FF3C7D22"/>
      <color rgb="FFA04310"/>
      <color rgb="FF5F1B5A"/>
      <color rgb="FFEA6F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03C5-829C-470F-B550-3CC0D19072EC}">
  <dimension ref="C1:AG369"/>
  <sheetViews>
    <sheetView tabSelected="1" topLeftCell="B1" zoomScaleNormal="100" workbookViewId="0">
      <pane xSplit="2" ySplit="4" topLeftCell="T5" activePane="bottomRight" state="frozen"/>
      <selection activeCell="B1" sqref="B1"/>
      <selection pane="topRight" activeCell="C1" sqref="C1"/>
      <selection pane="bottomLeft" activeCell="B5" sqref="B5"/>
      <selection pane="bottomRight" activeCell="AD4" sqref="AD4"/>
    </sheetView>
  </sheetViews>
  <sheetFormatPr defaultRowHeight="15" x14ac:dyDescent="0.25"/>
  <cols>
    <col min="2" max="2" width="9.140625" customWidth="1"/>
    <col min="3" max="3" width="22.28515625" style="4" bestFit="1" customWidth="1"/>
    <col min="4" max="4" width="12.28515625" style="21" bestFit="1" customWidth="1"/>
    <col min="5" max="5" width="15" style="21" bestFit="1" customWidth="1"/>
    <col min="6" max="6" width="17.7109375" style="21" bestFit="1" customWidth="1"/>
    <col min="7" max="7" width="18" style="21" bestFit="1" customWidth="1"/>
    <col min="8" max="8" width="11.5703125" style="21" bestFit="1" customWidth="1"/>
    <col min="9" max="9" width="15.140625" style="89" bestFit="1" customWidth="1"/>
    <col min="10" max="10" width="16.85546875" style="29" bestFit="1" customWidth="1"/>
    <col min="11" max="11" width="7.42578125" style="29" customWidth="1"/>
    <col min="12" max="12" width="14" style="29" bestFit="1" customWidth="1"/>
    <col min="13" max="13" width="11.140625" style="44" bestFit="1" customWidth="1"/>
    <col min="14" max="14" width="16.7109375" style="29" bestFit="1" customWidth="1"/>
    <col min="15" max="15" width="12.42578125" style="44" bestFit="1" customWidth="1"/>
    <col min="16" max="16" width="12.7109375" style="29" bestFit="1" customWidth="1"/>
    <col min="17" max="17" width="15.28515625" style="44" bestFit="1" customWidth="1"/>
    <col min="18" max="18" width="9.5703125" style="29" bestFit="1" customWidth="1"/>
    <col min="19" max="19" width="13.85546875" style="44" bestFit="1" customWidth="1"/>
    <col min="20" max="20" width="15" style="29" bestFit="1" customWidth="1"/>
    <col min="21" max="21" width="16" style="44" bestFit="1" customWidth="1"/>
    <col min="22" max="22" width="10" style="29" bestFit="1" customWidth="1"/>
    <col min="23" max="23" width="13.85546875" style="44" bestFit="1" customWidth="1"/>
    <col min="24" max="24" width="10" style="29" bestFit="1" customWidth="1"/>
    <col min="25" max="25" width="15.85546875" style="44" bestFit="1" customWidth="1"/>
    <col min="26" max="26" width="13.140625" style="44" bestFit="1" customWidth="1"/>
    <col min="27" max="27" width="6.7109375" style="63" customWidth="1"/>
    <col min="28" max="28" width="14.7109375" style="29" bestFit="1" customWidth="1"/>
    <col min="29" max="29" width="13.5703125" style="29" bestFit="1" customWidth="1"/>
    <col min="30" max="30" width="12.42578125" style="44" bestFit="1" customWidth="1"/>
    <col min="32" max="32" width="16.42578125" style="21" bestFit="1" customWidth="1"/>
    <col min="33" max="33" width="17.85546875" bestFit="1" customWidth="1"/>
  </cols>
  <sheetData>
    <row r="1" spans="3:33" x14ac:dyDescent="0.25">
      <c r="C1" s="24" t="s">
        <v>379</v>
      </c>
      <c r="D1" s="58"/>
      <c r="E1" s="57"/>
      <c r="G1" s="59"/>
      <c r="P1" s="60"/>
      <c r="X1" s="61"/>
    </row>
    <row r="2" spans="3:33" x14ac:dyDescent="0.25">
      <c r="C2" s="24" t="s">
        <v>380</v>
      </c>
      <c r="P2" s="60"/>
    </row>
    <row r="3" spans="3:33" ht="15.75" x14ac:dyDescent="0.25">
      <c r="L3" s="156" t="s">
        <v>652</v>
      </c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8"/>
      <c r="AA3" s="64"/>
      <c r="AB3" s="159" t="s">
        <v>665</v>
      </c>
      <c r="AC3" s="160"/>
      <c r="AD3" s="161"/>
      <c r="AF3" s="82" t="s">
        <v>667</v>
      </c>
      <c r="AG3" s="82" t="s">
        <v>668</v>
      </c>
    </row>
    <row r="4" spans="3:33" s="25" customFormat="1" ht="63.75" customHeight="1" x14ac:dyDescent="0.25">
      <c r="C4" s="1" t="s">
        <v>28</v>
      </c>
      <c r="D4" s="1" t="s">
        <v>26</v>
      </c>
      <c r="E4" s="1" t="s">
        <v>27</v>
      </c>
      <c r="F4" s="1" t="s">
        <v>2</v>
      </c>
      <c r="G4" s="1" t="s">
        <v>29</v>
      </c>
      <c r="H4" s="1" t="s">
        <v>30</v>
      </c>
      <c r="I4" s="90" t="s">
        <v>661</v>
      </c>
      <c r="J4" s="133" t="s">
        <v>315</v>
      </c>
      <c r="K4" s="73"/>
      <c r="L4" s="54" t="s">
        <v>705</v>
      </c>
      <c r="M4" s="55" t="s">
        <v>706</v>
      </c>
      <c r="N4" s="54" t="s">
        <v>707</v>
      </c>
      <c r="O4" s="55" t="s">
        <v>708</v>
      </c>
      <c r="P4" s="54" t="s">
        <v>709</v>
      </c>
      <c r="Q4" s="55" t="s">
        <v>710</v>
      </c>
      <c r="R4" s="54" t="s">
        <v>711</v>
      </c>
      <c r="S4" s="55" t="s">
        <v>712</v>
      </c>
      <c r="T4" s="54" t="s">
        <v>713</v>
      </c>
      <c r="U4" s="55" t="s">
        <v>714</v>
      </c>
      <c r="V4" s="54" t="s">
        <v>738</v>
      </c>
      <c r="W4" s="55" t="s">
        <v>737</v>
      </c>
      <c r="X4" s="54" t="s">
        <v>715</v>
      </c>
      <c r="Y4" s="55" t="s">
        <v>716</v>
      </c>
      <c r="Z4" s="56" t="s">
        <v>717</v>
      </c>
      <c r="AA4" s="65"/>
      <c r="AB4" s="62" t="s">
        <v>664</v>
      </c>
      <c r="AC4" s="62" t="s">
        <v>663</v>
      </c>
      <c r="AD4" s="72" t="s">
        <v>755</v>
      </c>
      <c r="AF4" s="83" t="s">
        <v>666</v>
      </c>
      <c r="AG4" s="84" t="s">
        <v>756</v>
      </c>
    </row>
    <row r="5" spans="3:33" x14ac:dyDescent="0.25">
      <c r="C5" s="2" t="s">
        <v>597</v>
      </c>
      <c r="D5" s="3">
        <v>540001</v>
      </c>
      <c r="E5" s="3" t="s">
        <v>9</v>
      </c>
      <c r="F5" s="3" t="s">
        <v>316</v>
      </c>
      <c r="G5" s="3" t="s">
        <v>0</v>
      </c>
      <c r="H5" s="3">
        <v>7</v>
      </c>
      <c r="I5" s="91">
        <v>337.15723785250202</v>
      </c>
      <c r="J5" s="40">
        <f>J9-J8-J7-J6</f>
        <v>10347</v>
      </c>
      <c r="K5" s="74"/>
      <c r="L5" s="40">
        <f t="shared" ref="L5:X5" si="0">L9-L8-L7-L6</f>
        <v>9920</v>
      </c>
      <c r="M5" s="46">
        <f>L5/J5</f>
        <v>0.95873199961341449</v>
      </c>
      <c r="N5" s="40">
        <f t="shared" si="0"/>
        <v>35</v>
      </c>
      <c r="O5" s="46">
        <f>N5/J5</f>
        <v>3.3826229825070068E-3</v>
      </c>
      <c r="P5" s="40">
        <f t="shared" si="0"/>
        <v>20</v>
      </c>
      <c r="Q5" s="46">
        <f>P5/J5</f>
        <v>1.9329274185754324E-3</v>
      </c>
      <c r="R5" s="40">
        <f t="shared" si="0"/>
        <v>7</v>
      </c>
      <c r="S5" s="46">
        <f>R5/J5</f>
        <v>6.765245965014014E-4</v>
      </c>
      <c r="T5" s="40">
        <f t="shared" si="0"/>
        <v>0</v>
      </c>
      <c r="U5" s="46">
        <f>T5/J5</f>
        <v>0</v>
      </c>
      <c r="V5" s="40">
        <f t="shared" si="0"/>
        <v>10</v>
      </c>
      <c r="W5" s="46">
        <f>V5/J5</f>
        <v>9.6646370928771621E-4</v>
      </c>
      <c r="X5" s="40">
        <f t="shared" si="0"/>
        <v>355</v>
      </c>
      <c r="Y5" s="46">
        <f>X5/J5</f>
        <v>3.4309461679713923E-2</v>
      </c>
      <c r="Z5" s="46">
        <f>Y5+W5+U5+S5+Q5+O5</f>
        <v>4.1268000386585485E-2</v>
      </c>
      <c r="AA5" s="66"/>
      <c r="AB5" s="40">
        <f>AB9-AB8-AB7-AB6</f>
        <v>10275</v>
      </c>
      <c r="AC5" s="40">
        <f>AC9-AC8-AC7-AC6</f>
        <v>72</v>
      </c>
      <c r="AD5" s="46">
        <f>AC5/J5</f>
        <v>6.9585387068715572E-3</v>
      </c>
      <c r="AF5" s="10">
        <f>IF(OR($G5 = "SPLIT",$Z5= "N/A"),"",COUNTIFS($G$5:$G$361,$G5,Z$5:Z$361,"&gt;"&amp;Z5)+1)</f>
        <v>41</v>
      </c>
      <c r="AG5" s="10">
        <f>IF(OR($G5 = "SPLIT",$AD5= "N/A"),"",COUNTIFS($G$5:$G$361,$G5,AD$5:AD$361,"&gt;"&amp;AD5)+1)</f>
        <v>37</v>
      </c>
    </row>
    <row r="6" spans="3:33" x14ac:dyDescent="0.25">
      <c r="C6" s="5" t="s">
        <v>381</v>
      </c>
      <c r="D6" s="6">
        <v>540002</v>
      </c>
      <c r="E6" s="6" t="s">
        <v>31</v>
      </c>
      <c r="F6" s="6" t="s">
        <v>316</v>
      </c>
      <c r="G6" s="6" t="s">
        <v>1</v>
      </c>
      <c r="H6" s="6">
        <v>7</v>
      </c>
      <c r="I6" s="92">
        <v>2.1281813070914062</v>
      </c>
      <c r="J6" s="30">
        <v>1805</v>
      </c>
      <c r="K6" s="75"/>
      <c r="L6" s="31">
        <v>1696</v>
      </c>
      <c r="M6" s="47">
        <f t="shared" ref="M6:M69" si="1">L6/J6</f>
        <v>0.93961218836565097</v>
      </c>
      <c r="N6" s="31">
        <v>0</v>
      </c>
      <c r="O6" s="47">
        <f t="shared" ref="O6:O69" si="2">N6/J6</f>
        <v>0</v>
      </c>
      <c r="P6" s="31">
        <v>11</v>
      </c>
      <c r="Q6" s="47">
        <f t="shared" ref="Q6:Q69" si="3">P6/J6</f>
        <v>6.0941828254847648E-3</v>
      </c>
      <c r="R6" s="31">
        <v>3</v>
      </c>
      <c r="S6" s="47">
        <f t="shared" ref="S6:S69" si="4">R6/J6</f>
        <v>1.6620498614958448E-3</v>
      </c>
      <c r="T6" s="31">
        <v>0</v>
      </c>
      <c r="U6" s="47">
        <f t="shared" ref="U6:U69" si="5">T6/J6</f>
        <v>0</v>
      </c>
      <c r="V6" s="31">
        <v>0</v>
      </c>
      <c r="W6" s="47">
        <f t="shared" ref="W6:W69" si="6">V6/J6</f>
        <v>0</v>
      </c>
      <c r="X6" s="31">
        <v>95</v>
      </c>
      <c r="Y6" s="47">
        <f t="shared" ref="Y6:Y69" si="7">X6/J6</f>
        <v>5.2631578947368418E-2</v>
      </c>
      <c r="Z6" s="47">
        <f t="shared" ref="Z6:Z69" si="8">Y6+W6+U6+S6+Q6+O6</f>
        <v>6.0387811634349031E-2</v>
      </c>
      <c r="AA6" s="67"/>
      <c r="AB6" s="31">
        <v>1791</v>
      </c>
      <c r="AC6" s="31">
        <v>14</v>
      </c>
      <c r="AD6" s="47">
        <f t="shared" ref="AD6:AD69" si="9">AC6/J6</f>
        <v>7.7562326869806096E-3</v>
      </c>
      <c r="AF6" s="6">
        <f t="shared" ref="AF6:AF69" si="10">IF(OR($G6 = "SPLIT",$Z6= "N/A"),"",COUNTIFS($G$5:$G$361,$G6,Z$5:Z$361,"&gt;"&amp;Z6)+1)</f>
        <v>134</v>
      </c>
      <c r="AG6" s="6">
        <f t="shared" ref="AG6:AG69" si="11">IF(OR($G6 = "SPLIT",$AD6= "N/A"),"",COUNTIFS($G$5:$G$361,$G6,AD$5:AD$361,"&gt;"&amp;AD6)+1)</f>
        <v>166</v>
      </c>
    </row>
    <row r="7" spans="3:33" x14ac:dyDescent="0.25">
      <c r="C7" s="5" t="s">
        <v>382</v>
      </c>
      <c r="D7" s="6">
        <v>540003</v>
      </c>
      <c r="E7" s="6" t="s">
        <v>32</v>
      </c>
      <c r="F7" s="6" t="s">
        <v>316</v>
      </c>
      <c r="G7" s="6" t="s">
        <v>1</v>
      </c>
      <c r="H7" s="6">
        <v>7</v>
      </c>
      <c r="I7" s="92">
        <v>0.33795204829391901</v>
      </c>
      <c r="J7" s="30">
        <v>384</v>
      </c>
      <c r="K7" s="75"/>
      <c r="L7" s="31">
        <v>366</v>
      </c>
      <c r="M7" s="47">
        <f t="shared" si="1"/>
        <v>0.953125</v>
      </c>
      <c r="N7" s="31">
        <v>0</v>
      </c>
      <c r="O7" s="47">
        <f t="shared" si="2"/>
        <v>0</v>
      </c>
      <c r="P7" s="31">
        <v>0</v>
      </c>
      <c r="Q7" s="47">
        <f t="shared" si="3"/>
        <v>0</v>
      </c>
      <c r="R7" s="31">
        <v>1</v>
      </c>
      <c r="S7" s="47">
        <f t="shared" si="4"/>
        <v>2.6041666666666665E-3</v>
      </c>
      <c r="T7" s="31">
        <v>0</v>
      </c>
      <c r="U7" s="47">
        <f t="shared" si="5"/>
        <v>0</v>
      </c>
      <c r="V7" s="31">
        <v>0</v>
      </c>
      <c r="W7" s="47">
        <f t="shared" si="6"/>
        <v>0</v>
      </c>
      <c r="X7" s="31">
        <v>17</v>
      </c>
      <c r="Y7" s="47">
        <f t="shared" si="7"/>
        <v>4.4270833333333336E-2</v>
      </c>
      <c r="Z7" s="47">
        <f t="shared" si="8"/>
        <v>4.6875E-2</v>
      </c>
      <c r="AA7" s="67"/>
      <c r="AB7" s="31">
        <v>383</v>
      </c>
      <c r="AC7" s="31">
        <v>1</v>
      </c>
      <c r="AD7" s="47">
        <f t="shared" si="9"/>
        <v>2.6041666666666665E-3</v>
      </c>
      <c r="AF7" s="6">
        <f t="shared" si="10"/>
        <v>173</v>
      </c>
      <c r="AG7" s="6">
        <f t="shared" si="11"/>
        <v>208</v>
      </c>
    </row>
    <row r="8" spans="3:33" x14ac:dyDescent="0.25">
      <c r="C8" s="5" t="s">
        <v>383</v>
      </c>
      <c r="D8" s="6">
        <v>540004</v>
      </c>
      <c r="E8" s="6" t="s">
        <v>33</v>
      </c>
      <c r="F8" s="6" t="s">
        <v>316</v>
      </c>
      <c r="G8" s="6" t="s">
        <v>1</v>
      </c>
      <c r="H8" s="6">
        <v>7</v>
      </c>
      <c r="I8" s="92">
        <v>2.9198078970211125</v>
      </c>
      <c r="J8" s="30">
        <v>2929</v>
      </c>
      <c r="K8" s="75"/>
      <c r="L8" s="31">
        <v>2478</v>
      </c>
      <c r="M8" s="47">
        <f t="shared" si="1"/>
        <v>0.84602253328781152</v>
      </c>
      <c r="N8" s="31">
        <v>236</v>
      </c>
      <c r="O8" s="47">
        <f t="shared" si="2"/>
        <v>8.0573574598839195E-2</v>
      </c>
      <c r="P8" s="31">
        <v>6</v>
      </c>
      <c r="Q8" s="47">
        <f t="shared" si="3"/>
        <v>2.0484807101399795E-3</v>
      </c>
      <c r="R8" s="31">
        <v>21</v>
      </c>
      <c r="S8" s="47">
        <f t="shared" si="4"/>
        <v>7.1696824854899279E-3</v>
      </c>
      <c r="T8" s="31">
        <v>0</v>
      </c>
      <c r="U8" s="47">
        <f t="shared" si="5"/>
        <v>0</v>
      </c>
      <c r="V8" s="31">
        <v>32</v>
      </c>
      <c r="W8" s="47">
        <f t="shared" si="6"/>
        <v>1.0925230454079891E-2</v>
      </c>
      <c r="X8" s="31">
        <v>156</v>
      </c>
      <c r="Y8" s="47">
        <f t="shared" si="7"/>
        <v>5.326049846363947E-2</v>
      </c>
      <c r="Z8" s="47">
        <f t="shared" si="8"/>
        <v>0.15397746671218845</v>
      </c>
      <c r="AA8" s="67"/>
      <c r="AB8" s="31">
        <v>2824</v>
      </c>
      <c r="AC8" s="31">
        <v>105</v>
      </c>
      <c r="AD8" s="47">
        <f t="shared" si="9"/>
        <v>3.5848412427449641E-2</v>
      </c>
      <c r="AF8" s="6">
        <f t="shared" si="10"/>
        <v>30</v>
      </c>
      <c r="AG8" s="6">
        <f t="shared" si="11"/>
        <v>12</v>
      </c>
    </row>
    <row r="9" spans="3:33" x14ac:dyDescent="0.25">
      <c r="C9" s="7" t="s">
        <v>316</v>
      </c>
      <c r="D9" s="8"/>
      <c r="E9" s="8" t="s">
        <v>34</v>
      </c>
      <c r="F9" s="8"/>
      <c r="G9" s="8" t="s">
        <v>2</v>
      </c>
      <c r="H9" s="8">
        <v>7</v>
      </c>
      <c r="I9" s="41">
        <v>342.5431791049084</v>
      </c>
      <c r="J9" s="27">
        <v>15465</v>
      </c>
      <c r="K9" s="76"/>
      <c r="L9" s="27">
        <v>14460</v>
      </c>
      <c r="M9" s="49">
        <f t="shared" si="1"/>
        <v>0.93501454898157133</v>
      </c>
      <c r="N9" s="27">
        <v>271</v>
      </c>
      <c r="O9" s="49">
        <f t="shared" si="2"/>
        <v>1.7523440025864857E-2</v>
      </c>
      <c r="P9" s="48">
        <v>37</v>
      </c>
      <c r="Q9" s="49">
        <f t="shared" si="3"/>
        <v>2.392499191723246E-3</v>
      </c>
      <c r="R9" s="48">
        <v>32</v>
      </c>
      <c r="S9" s="49">
        <f t="shared" si="4"/>
        <v>2.0691884901390236E-3</v>
      </c>
      <c r="T9" s="48">
        <v>0</v>
      </c>
      <c r="U9" s="49">
        <f t="shared" si="5"/>
        <v>0</v>
      </c>
      <c r="V9" s="48">
        <v>42</v>
      </c>
      <c r="W9" s="49">
        <f t="shared" si="6"/>
        <v>2.7158098933074684E-3</v>
      </c>
      <c r="X9" s="48">
        <v>623</v>
      </c>
      <c r="Y9" s="49">
        <f t="shared" si="7"/>
        <v>4.0284513417394113E-2</v>
      </c>
      <c r="Z9" s="49">
        <f t="shared" si="8"/>
        <v>6.4985451018428717E-2</v>
      </c>
      <c r="AA9" s="68"/>
      <c r="AB9" s="48">
        <v>15273</v>
      </c>
      <c r="AC9" s="48">
        <v>192</v>
      </c>
      <c r="AD9" s="49">
        <f t="shared" si="9"/>
        <v>1.2415130940834141E-2</v>
      </c>
      <c r="AF9" s="81">
        <f t="shared" si="10"/>
        <v>23</v>
      </c>
      <c r="AG9" s="81">
        <f t="shared" si="11"/>
        <v>25</v>
      </c>
    </row>
    <row r="10" spans="3:33" x14ac:dyDescent="0.25">
      <c r="C10" s="9" t="s">
        <v>598</v>
      </c>
      <c r="D10" s="10">
        <v>540282</v>
      </c>
      <c r="E10" s="10" t="s">
        <v>9</v>
      </c>
      <c r="F10" s="10" t="s">
        <v>317</v>
      </c>
      <c r="G10" s="10" t="s">
        <v>0</v>
      </c>
      <c r="H10" s="10">
        <v>9</v>
      </c>
      <c r="I10" s="93">
        <v>314.97390559739125</v>
      </c>
      <c r="J10" s="40">
        <f>J13-J12-J11</f>
        <v>102999</v>
      </c>
      <c r="K10" s="74"/>
      <c r="L10" s="40">
        <f t="shared" ref="L10:X10" si="12">L13-L12-L11</f>
        <v>84971</v>
      </c>
      <c r="M10" s="46">
        <f t="shared" si="1"/>
        <v>0.82496917445800444</v>
      </c>
      <c r="N10" s="40">
        <f t="shared" si="12"/>
        <v>6422</v>
      </c>
      <c r="O10" s="46">
        <f t="shared" si="2"/>
        <v>6.235011990407674E-2</v>
      </c>
      <c r="P10" s="40">
        <f t="shared" si="12"/>
        <v>313</v>
      </c>
      <c r="Q10" s="46">
        <f t="shared" si="3"/>
        <v>3.0388644549947086E-3</v>
      </c>
      <c r="R10" s="40">
        <f t="shared" si="12"/>
        <v>1167</v>
      </c>
      <c r="S10" s="46">
        <f t="shared" si="4"/>
        <v>1.1330207089389217E-2</v>
      </c>
      <c r="T10" s="40">
        <f t="shared" si="12"/>
        <v>43</v>
      </c>
      <c r="U10" s="46">
        <f t="shared" si="5"/>
        <v>4.1747978135710055E-4</v>
      </c>
      <c r="V10" s="40">
        <f t="shared" si="12"/>
        <v>2194</v>
      </c>
      <c r="W10" s="46">
        <f t="shared" si="6"/>
        <v>2.130117768133671E-2</v>
      </c>
      <c r="X10" s="40">
        <f t="shared" si="12"/>
        <v>7889</v>
      </c>
      <c r="Y10" s="46">
        <f t="shared" si="7"/>
        <v>7.6592976630841081E-2</v>
      </c>
      <c r="Z10" s="46">
        <f t="shared" si="8"/>
        <v>0.17503082554199556</v>
      </c>
      <c r="AA10" s="66"/>
      <c r="AB10" s="40">
        <f>AB13-AB12-AB11</f>
        <v>97516</v>
      </c>
      <c r="AC10" s="40">
        <f>AC13-AC12-AC11</f>
        <v>5483</v>
      </c>
      <c r="AD10" s="46">
        <f t="shared" si="9"/>
        <v>5.3233526539092614E-2</v>
      </c>
      <c r="AF10" s="87">
        <f t="shared" si="10"/>
        <v>2</v>
      </c>
      <c r="AG10" s="87">
        <f t="shared" si="11"/>
        <v>2</v>
      </c>
    </row>
    <row r="11" spans="3:33" x14ac:dyDescent="0.25">
      <c r="C11" s="11" t="s">
        <v>384</v>
      </c>
      <c r="D11" s="12">
        <v>545550</v>
      </c>
      <c r="E11" s="12" t="s">
        <v>35</v>
      </c>
      <c r="F11" s="12" t="s">
        <v>317</v>
      </c>
      <c r="G11" s="12" t="s">
        <v>1</v>
      </c>
      <c r="H11" s="12">
        <v>9</v>
      </c>
      <c r="I11" s="94">
        <v>0.13155676298334038</v>
      </c>
      <c r="J11" s="34">
        <v>300</v>
      </c>
      <c r="K11" s="77"/>
      <c r="L11" s="34">
        <v>256</v>
      </c>
      <c r="M11" s="50">
        <f t="shared" si="1"/>
        <v>0.85333333333333339</v>
      </c>
      <c r="N11" s="34">
        <v>14</v>
      </c>
      <c r="O11" s="50">
        <f t="shared" si="2"/>
        <v>4.6666666666666669E-2</v>
      </c>
      <c r="P11" s="34">
        <v>3</v>
      </c>
      <c r="Q11" s="50">
        <f t="shared" si="3"/>
        <v>0.01</v>
      </c>
      <c r="R11" s="34">
        <v>4</v>
      </c>
      <c r="S11" s="50">
        <f t="shared" si="4"/>
        <v>1.3333333333333334E-2</v>
      </c>
      <c r="T11" s="34">
        <v>0</v>
      </c>
      <c r="U11" s="50">
        <f t="shared" si="5"/>
        <v>0</v>
      </c>
      <c r="V11" s="34">
        <v>1</v>
      </c>
      <c r="W11" s="50">
        <f t="shared" si="6"/>
        <v>3.3333333333333335E-3</v>
      </c>
      <c r="X11" s="34">
        <v>22</v>
      </c>
      <c r="Y11" s="50">
        <f t="shared" si="7"/>
        <v>7.3333333333333334E-2</v>
      </c>
      <c r="Z11" s="50">
        <f t="shared" si="8"/>
        <v>0.14666666666666667</v>
      </c>
      <c r="AA11" s="69"/>
      <c r="AB11" s="34">
        <v>291</v>
      </c>
      <c r="AC11" s="34">
        <v>9</v>
      </c>
      <c r="AD11" s="50">
        <f t="shared" si="9"/>
        <v>0.03</v>
      </c>
      <c r="AF11" s="12">
        <f t="shared" si="10"/>
        <v>33</v>
      </c>
      <c r="AG11" s="12">
        <f t="shared" si="11"/>
        <v>21</v>
      </c>
    </row>
    <row r="12" spans="3:33" x14ac:dyDescent="0.25">
      <c r="C12" s="5" t="s">
        <v>385</v>
      </c>
      <c r="D12" s="6">
        <v>540006</v>
      </c>
      <c r="E12" s="6" t="s">
        <v>36</v>
      </c>
      <c r="F12" s="6" t="s">
        <v>317</v>
      </c>
      <c r="G12" s="6" t="s">
        <v>1</v>
      </c>
      <c r="H12" s="6">
        <v>9</v>
      </c>
      <c r="I12" s="92">
        <v>6.6533681422668094</v>
      </c>
      <c r="J12" s="31">
        <v>18777</v>
      </c>
      <c r="K12" s="78"/>
      <c r="L12" s="31">
        <v>13054</v>
      </c>
      <c r="M12" s="47">
        <f t="shared" si="1"/>
        <v>0.69521222772540869</v>
      </c>
      <c r="N12" s="31">
        <v>2928</v>
      </c>
      <c r="O12" s="47">
        <f t="shared" si="2"/>
        <v>0.15593545294775524</v>
      </c>
      <c r="P12" s="31">
        <v>91</v>
      </c>
      <c r="Q12" s="47">
        <f t="shared" si="3"/>
        <v>4.8463545827341957E-3</v>
      </c>
      <c r="R12" s="31">
        <v>325</v>
      </c>
      <c r="S12" s="47">
        <f t="shared" si="4"/>
        <v>1.7308409224050702E-2</v>
      </c>
      <c r="T12" s="31">
        <v>9</v>
      </c>
      <c r="U12" s="47">
        <f t="shared" si="5"/>
        <v>4.7930979389678862E-4</v>
      </c>
      <c r="V12" s="31">
        <v>561</v>
      </c>
      <c r="W12" s="47">
        <f t="shared" si="6"/>
        <v>2.9876977152899824E-2</v>
      </c>
      <c r="X12" s="31">
        <v>1809</v>
      </c>
      <c r="Y12" s="47">
        <f t="shared" si="7"/>
        <v>9.6341268573254507E-2</v>
      </c>
      <c r="Z12" s="47">
        <f t="shared" si="8"/>
        <v>0.30478777227459125</v>
      </c>
      <c r="AA12" s="67"/>
      <c r="AB12" s="31">
        <v>17376</v>
      </c>
      <c r="AC12" s="31">
        <v>1401</v>
      </c>
      <c r="AD12" s="47">
        <f t="shared" si="9"/>
        <v>7.4612557916600097E-2</v>
      </c>
      <c r="AF12" s="86">
        <f t="shared" si="10"/>
        <v>7</v>
      </c>
      <c r="AG12" s="86">
        <f t="shared" si="11"/>
        <v>5</v>
      </c>
    </row>
    <row r="13" spans="3:33" x14ac:dyDescent="0.25">
      <c r="C13" s="7" t="s">
        <v>317</v>
      </c>
      <c r="D13" s="8"/>
      <c r="E13" s="8" t="s">
        <v>37</v>
      </c>
      <c r="F13" s="8"/>
      <c r="G13" s="8" t="s">
        <v>2</v>
      </c>
      <c r="H13" s="8">
        <v>9</v>
      </c>
      <c r="I13" s="41">
        <v>321.75883050264139</v>
      </c>
      <c r="J13" s="27">
        <v>122076</v>
      </c>
      <c r="K13" s="76"/>
      <c r="L13" s="27">
        <v>98281</v>
      </c>
      <c r="M13" s="49">
        <f t="shared" si="1"/>
        <v>0.80508044169206072</v>
      </c>
      <c r="N13" s="27">
        <v>9364</v>
      </c>
      <c r="O13" s="49">
        <f t="shared" si="2"/>
        <v>7.6706314099413475E-2</v>
      </c>
      <c r="P13" s="48">
        <v>407</v>
      </c>
      <c r="Q13" s="49">
        <f t="shared" si="3"/>
        <v>3.3339886628002227E-3</v>
      </c>
      <c r="R13" s="48">
        <v>1496</v>
      </c>
      <c r="S13" s="49">
        <f t="shared" si="4"/>
        <v>1.2254661030833251E-2</v>
      </c>
      <c r="T13" s="48">
        <v>52</v>
      </c>
      <c r="U13" s="49">
        <f t="shared" si="5"/>
        <v>4.2596415347816115E-4</v>
      </c>
      <c r="V13" s="48">
        <v>2756</v>
      </c>
      <c r="W13" s="49">
        <f t="shared" si="6"/>
        <v>2.2576100134342542E-2</v>
      </c>
      <c r="X13" s="48">
        <v>9720</v>
      </c>
      <c r="Y13" s="49">
        <f t="shared" si="7"/>
        <v>7.9622530227071664E-2</v>
      </c>
      <c r="Z13" s="49">
        <f t="shared" si="8"/>
        <v>0.19491955830793933</v>
      </c>
      <c r="AA13" s="68"/>
      <c r="AB13" s="48">
        <v>115183</v>
      </c>
      <c r="AC13" s="48">
        <v>6893</v>
      </c>
      <c r="AD13" s="49">
        <f t="shared" si="9"/>
        <v>5.6464825190864709E-2</v>
      </c>
      <c r="AF13" s="85">
        <f t="shared" si="10"/>
        <v>1</v>
      </c>
      <c r="AG13" s="85">
        <f t="shared" si="11"/>
        <v>2</v>
      </c>
    </row>
    <row r="14" spans="3:33" x14ac:dyDescent="0.25">
      <c r="C14" s="9" t="s">
        <v>599</v>
      </c>
      <c r="D14" s="10">
        <v>540007</v>
      </c>
      <c r="E14" s="10" t="s">
        <v>9</v>
      </c>
      <c r="F14" s="10" t="s">
        <v>318</v>
      </c>
      <c r="G14" s="10" t="s">
        <v>0</v>
      </c>
      <c r="H14" s="10">
        <v>3</v>
      </c>
      <c r="I14" s="93">
        <v>494.14161930152795</v>
      </c>
      <c r="J14" s="40">
        <f>J19-J18-J17-J16-J15</f>
        <v>17692</v>
      </c>
      <c r="K14" s="74"/>
      <c r="L14" s="40">
        <f t="shared" ref="L14:X14" si="13">L19-L18-L17-L16-L15</f>
        <v>16915</v>
      </c>
      <c r="M14" s="46">
        <f t="shared" si="1"/>
        <v>0.95608184490165049</v>
      </c>
      <c r="N14" s="40">
        <f t="shared" si="13"/>
        <v>63</v>
      </c>
      <c r="O14" s="46">
        <f t="shared" si="2"/>
        <v>3.5609314944607734E-3</v>
      </c>
      <c r="P14" s="40">
        <f t="shared" si="13"/>
        <v>36</v>
      </c>
      <c r="Q14" s="46">
        <f t="shared" si="3"/>
        <v>2.0348179968347276E-3</v>
      </c>
      <c r="R14" s="40">
        <f t="shared" si="13"/>
        <v>10</v>
      </c>
      <c r="S14" s="46">
        <f t="shared" si="4"/>
        <v>5.6522722134297993E-4</v>
      </c>
      <c r="T14" s="40">
        <f t="shared" si="13"/>
        <v>2</v>
      </c>
      <c r="U14" s="46">
        <f t="shared" si="5"/>
        <v>1.1304544426859598E-4</v>
      </c>
      <c r="V14" s="40">
        <f t="shared" si="13"/>
        <v>28</v>
      </c>
      <c r="W14" s="46">
        <f t="shared" si="6"/>
        <v>1.5826362197603437E-3</v>
      </c>
      <c r="X14" s="40">
        <f t="shared" si="13"/>
        <v>638</v>
      </c>
      <c r="Y14" s="46">
        <f t="shared" si="7"/>
        <v>3.6061496721682115E-2</v>
      </c>
      <c r="Z14" s="46">
        <f t="shared" si="8"/>
        <v>4.3918155098349537E-2</v>
      </c>
      <c r="AA14" s="66"/>
      <c r="AB14" s="40">
        <f>AB19-AB18-AB17-AB16-AB15</f>
        <v>17584</v>
      </c>
      <c r="AC14" s="40">
        <f>AC19-AC18-AC17-AC16-AC15</f>
        <v>108</v>
      </c>
      <c r="AD14" s="46">
        <f t="shared" si="9"/>
        <v>6.1044539905041823E-3</v>
      </c>
      <c r="AF14" s="10">
        <f t="shared" si="10"/>
        <v>39</v>
      </c>
      <c r="AG14" s="10">
        <f t="shared" si="11"/>
        <v>47</v>
      </c>
    </row>
    <row r="15" spans="3:33" x14ac:dyDescent="0.25">
      <c r="C15" s="5" t="s">
        <v>386</v>
      </c>
      <c r="D15" s="6">
        <v>540230</v>
      </c>
      <c r="E15" s="6" t="s">
        <v>38</v>
      </c>
      <c r="F15" s="6" t="s">
        <v>318</v>
      </c>
      <c r="G15" s="6" t="s">
        <v>1</v>
      </c>
      <c r="H15" s="6">
        <v>3</v>
      </c>
      <c r="I15" s="92">
        <v>1.0836961017438609</v>
      </c>
      <c r="J15" s="31">
        <v>672</v>
      </c>
      <c r="K15" s="78"/>
      <c r="L15" s="31">
        <v>634</v>
      </c>
      <c r="M15" s="47">
        <f t="shared" si="1"/>
        <v>0.94345238095238093</v>
      </c>
      <c r="N15" s="31">
        <v>1</v>
      </c>
      <c r="O15" s="47">
        <f t="shared" si="2"/>
        <v>1.488095238095238E-3</v>
      </c>
      <c r="P15" s="31">
        <v>5</v>
      </c>
      <c r="Q15" s="47">
        <f t="shared" si="3"/>
        <v>7.4404761904761901E-3</v>
      </c>
      <c r="R15" s="31">
        <v>0</v>
      </c>
      <c r="S15" s="47">
        <f t="shared" si="4"/>
        <v>0</v>
      </c>
      <c r="T15" s="31">
        <v>0</v>
      </c>
      <c r="U15" s="47">
        <f t="shared" si="5"/>
        <v>0</v>
      </c>
      <c r="V15" s="31">
        <v>1</v>
      </c>
      <c r="W15" s="47">
        <f t="shared" si="6"/>
        <v>1.488095238095238E-3</v>
      </c>
      <c r="X15" s="31">
        <v>31</v>
      </c>
      <c r="Y15" s="47">
        <f t="shared" si="7"/>
        <v>4.6130952380952384E-2</v>
      </c>
      <c r="Z15" s="47">
        <f t="shared" si="8"/>
        <v>5.6547619047619055E-2</v>
      </c>
      <c r="AA15" s="67"/>
      <c r="AB15" s="31">
        <v>665</v>
      </c>
      <c r="AC15" s="31">
        <v>7</v>
      </c>
      <c r="AD15" s="47">
        <f t="shared" si="9"/>
        <v>1.0416666666666666E-2</v>
      </c>
      <c r="AF15" s="6">
        <f t="shared" si="10"/>
        <v>146</v>
      </c>
      <c r="AG15" s="6">
        <f t="shared" si="11"/>
        <v>137</v>
      </c>
    </row>
    <row r="16" spans="3:33" x14ac:dyDescent="0.25">
      <c r="C16" s="5" t="s">
        <v>387</v>
      </c>
      <c r="D16" s="6">
        <v>540008</v>
      </c>
      <c r="E16" s="6" t="s">
        <v>39</v>
      </c>
      <c r="F16" s="6" t="s">
        <v>318</v>
      </c>
      <c r="G16" s="6" t="s">
        <v>1</v>
      </c>
      <c r="H16" s="6">
        <v>3</v>
      </c>
      <c r="I16" s="92">
        <v>7.0571509489561288</v>
      </c>
      <c r="J16" s="31">
        <v>2913</v>
      </c>
      <c r="K16" s="78"/>
      <c r="L16" s="31">
        <v>2712</v>
      </c>
      <c r="M16" s="47">
        <f t="shared" si="1"/>
        <v>0.93099897013388255</v>
      </c>
      <c r="N16" s="31">
        <v>69</v>
      </c>
      <c r="O16" s="47">
        <f t="shared" si="2"/>
        <v>2.368692070030896E-2</v>
      </c>
      <c r="P16" s="31">
        <v>3</v>
      </c>
      <c r="Q16" s="47">
        <f t="shared" si="3"/>
        <v>1.0298661174047373E-3</v>
      </c>
      <c r="R16" s="31">
        <v>25</v>
      </c>
      <c r="S16" s="47">
        <f t="shared" si="4"/>
        <v>8.5822176450394781E-3</v>
      </c>
      <c r="T16" s="31">
        <v>0</v>
      </c>
      <c r="U16" s="47">
        <f t="shared" si="5"/>
        <v>0</v>
      </c>
      <c r="V16" s="31">
        <v>5</v>
      </c>
      <c r="W16" s="47">
        <f t="shared" si="6"/>
        <v>1.7164435290078957E-3</v>
      </c>
      <c r="X16" s="31">
        <v>99</v>
      </c>
      <c r="Y16" s="47">
        <f t="shared" si="7"/>
        <v>3.3985581874356331E-2</v>
      </c>
      <c r="Z16" s="47">
        <f t="shared" si="8"/>
        <v>6.9001029866117405E-2</v>
      </c>
      <c r="AA16" s="67"/>
      <c r="AB16" s="31">
        <v>2900</v>
      </c>
      <c r="AC16" s="31">
        <v>13</v>
      </c>
      <c r="AD16" s="47">
        <f t="shared" si="9"/>
        <v>4.4627531754205287E-3</v>
      </c>
      <c r="AF16" s="6">
        <f t="shared" si="10"/>
        <v>113</v>
      </c>
      <c r="AG16" s="6">
        <f t="shared" si="11"/>
        <v>192</v>
      </c>
    </row>
    <row r="17" spans="3:33" x14ac:dyDescent="0.25">
      <c r="C17" s="5" t="s">
        <v>388</v>
      </c>
      <c r="D17" s="6">
        <v>540238</v>
      </c>
      <c r="E17" s="6" t="s">
        <v>40</v>
      </c>
      <c r="F17" s="6" t="s">
        <v>318</v>
      </c>
      <c r="G17" s="6" t="s">
        <v>1</v>
      </c>
      <c r="H17" s="6">
        <v>3</v>
      </c>
      <c r="I17" s="92">
        <v>0.25747154219322915</v>
      </c>
      <c r="J17" s="31">
        <v>171</v>
      </c>
      <c r="K17" s="78"/>
      <c r="L17" s="31">
        <v>163</v>
      </c>
      <c r="M17" s="47">
        <f t="shared" si="1"/>
        <v>0.95321637426900585</v>
      </c>
      <c r="N17" s="31">
        <v>2</v>
      </c>
      <c r="O17" s="47">
        <f t="shared" si="2"/>
        <v>1.1695906432748537E-2</v>
      </c>
      <c r="P17" s="31">
        <v>2</v>
      </c>
      <c r="Q17" s="47">
        <f t="shared" si="3"/>
        <v>1.1695906432748537E-2</v>
      </c>
      <c r="R17" s="31">
        <v>1</v>
      </c>
      <c r="S17" s="47">
        <f t="shared" si="4"/>
        <v>5.8479532163742687E-3</v>
      </c>
      <c r="T17" s="31">
        <v>0</v>
      </c>
      <c r="U17" s="47">
        <f t="shared" si="5"/>
        <v>0</v>
      </c>
      <c r="V17" s="31">
        <v>0</v>
      </c>
      <c r="W17" s="47">
        <f t="shared" si="6"/>
        <v>0</v>
      </c>
      <c r="X17" s="31">
        <v>3</v>
      </c>
      <c r="Y17" s="47">
        <f t="shared" si="7"/>
        <v>1.7543859649122806E-2</v>
      </c>
      <c r="Z17" s="47">
        <f t="shared" si="8"/>
        <v>4.6783625730994149E-2</v>
      </c>
      <c r="AA17" s="67"/>
      <c r="AB17" s="31">
        <v>170</v>
      </c>
      <c r="AC17" s="31">
        <v>1</v>
      </c>
      <c r="AD17" s="47">
        <f t="shared" si="9"/>
        <v>5.8479532163742687E-3</v>
      </c>
      <c r="AF17" s="6">
        <f t="shared" si="10"/>
        <v>175</v>
      </c>
      <c r="AG17" s="6">
        <f t="shared" si="11"/>
        <v>179</v>
      </c>
    </row>
    <row r="18" spans="3:33" x14ac:dyDescent="0.25">
      <c r="C18" s="5" t="s">
        <v>389</v>
      </c>
      <c r="D18" s="6">
        <v>540229</v>
      </c>
      <c r="E18" s="6" t="s">
        <v>41</v>
      </c>
      <c r="F18" s="6" t="s">
        <v>318</v>
      </c>
      <c r="G18" s="6" t="s">
        <v>1</v>
      </c>
      <c r="H18" s="6">
        <v>3</v>
      </c>
      <c r="I18" s="92">
        <v>0.33093362939791682</v>
      </c>
      <c r="J18" s="31">
        <v>361</v>
      </c>
      <c r="K18" s="78"/>
      <c r="L18" s="31">
        <v>356</v>
      </c>
      <c r="M18" s="47">
        <f t="shared" si="1"/>
        <v>0.98614958448753465</v>
      </c>
      <c r="N18" s="31">
        <v>0</v>
      </c>
      <c r="O18" s="47">
        <f t="shared" si="2"/>
        <v>0</v>
      </c>
      <c r="P18" s="31">
        <v>0</v>
      </c>
      <c r="Q18" s="47">
        <f t="shared" si="3"/>
        <v>0</v>
      </c>
      <c r="R18" s="31">
        <v>0</v>
      </c>
      <c r="S18" s="47">
        <f t="shared" si="4"/>
        <v>0</v>
      </c>
      <c r="T18" s="31">
        <v>0</v>
      </c>
      <c r="U18" s="47">
        <f t="shared" si="5"/>
        <v>0</v>
      </c>
      <c r="V18" s="31">
        <v>0</v>
      </c>
      <c r="W18" s="47">
        <f t="shared" si="6"/>
        <v>0</v>
      </c>
      <c r="X18" s="31">
        <v>5</v>
      </c>
      <c r="Y18" s="47">
        <f t="shared" si="7"/>
        <v>1.3850415512465374E-2</v>
      </c>
      <c r="Z18" s="47">
        <f t="shared" si="8"/>
        <v>1.3850415512465374E-2</v>
      </c>
      <c r="AA18" s="67"/>
      <c r="AB18" s="31">
        <v>357</v>
      </c>
      <c r="AC18" s="31">
        <v>4</v>
      </c>
      <c r="AD18" s="47">
        <f t="shared" si="9"/>
        <v>1.1080332409972299E-2</v>
      </c>
      <c r="AF18" s="6">
        <f t="shared" si="10"/>
        <v>227</v>
      </c>
      <c r="AG18" s="6">
        <f t="shared" si="11"/>
        <v>132</v>
      </c>
    </row>
    <row r="19" spans="3:33" x14ac:dyDescent="0.25">
      <c r="C19" s="7" t="s">
        <v>318</v>
      </c>
      <c r="D19" s="8"/>
      <c r="E19" s="8" t="s">
        <v>42</v>
      </c>
      <c r="F19" s="8"/>
      <c r="G19" s="8" t="s">
        <v>2</v>
      </c>
      <c r="H19" s="8">
        <v>3</v>
      </c>
      <c r="I19" s="41">
        <v>502.87087152381906</v>
      </c>
      <c r="J19" s="27">
        <v>21809</v>
      </c>
      <c r="K19" s="76"/>
      <c r="L19" s="27">
        <v>20780</v>
      </c>
      <c r="M19" s="49">
        <f t="shared" si="1"/>
        <v>0.95281764409188863</v>
      </c>
      <c r="N19" s="27">
        <v>135</v>
      </c>
      <c r="O19" s="49">
        <f t="shared" si="2"/>
        <v>6.1901050025218946E-3</v>
      </c>
      <c r="P19" s="48">
        <v>46</v>
      </c>
      <c r="Q19" s="49">
        <f t="shared" si="3"/>
        <v>2.1092209638222752E-3</v>
      </c>
      <c r="R19" s="48">
        <v>36</v>
      </c>
      <c r="S19" s="49">
        <f t="shared" si="4"/>
        <v>1.6506946673391718E-3</v>
      </c>
      <c r="T19" s="48">
        <v>2</v>
      </c>
      <c r="U19" s="49">
        <f t="shared" si="5"/>
        <v>9.1705259296620664E-5</v>
      </c>
      <c r="V19" s="48">
        <v>34</v>
      </c>
      <c r="W19" s="49">
        <f t="shared" si="6"/>
        <v>1.5589894080425513E-3</v>
      </c>
      <c r="X19" s="48">
        <v>776</v>
      </c>
      <c r="Y19" s="49">
        <f t="shared" si="7"/>
        <v>3.5581640607088814E-2</v>
      </c>
      <c r="Z19" s="49">
        <f t="shared" si="8"/>
        <v>4.7182355908111324E-2</v>
      </c>
      <c r="AA19" s="68"/>
      <c r="AB19" s="48">
        <v>21676</v>
      </c>
      <c r="AC19" s="48">
        <v>133</v>
      </c>
      <c r="AD19" s="49">
        <f t="shared" si="9"/>
        <v>6.0983997432252739E-3</v>
      </c>
      <c r="AF19" s="81">
        <f t="shared" si="10"/>
        <v>41</v>
      </c>
      <c r="AG19" s="81">
        <f t="shared" si="11"/>
        <v>53</v>
      </c>
    </row>
    <row r="20" spans="3:33" x14ac:dyDescent="0.25">
      <c r="C20" s="9" t="s">
        <v>600</v>
      </c>
      <c r="D20" s="10">
        <v>540009</v>
      </c>
      <c r="E20" s="10" t="s">
        <v>9</v>
      </c>
      <c r="F20" s="10" t="s">
        <v>319</v>
      </c>
      <c r="G20" s="10" t="s">
        <v>0</v>
      </c>
      <c r="H20" s="10">
        <v>7</v>
      </c>
      <c r="I20" s="93">
        <v>512.45301512490619</v>
      </c>
      <c r="J20" s="40">
        <f>J25-J24-J23-J22-J21</f>
        <v>10167</v>
      </c>
      <c r="K20" s="74"/>
      <c r="L20" s="40">
        <f t="shared" ref="L20:X20" si="14">L25-L24-L23-L22-L21</f>
        <v>9812</v>
      </c>
      <c r="M20" s="46">
        <f t="shared" si="1"/>
        <v>0.96508311202911379</v>
      </c>
      <c r="N20" s="40">
        <f t="shared" si="14"/>
        <v>47</v>
      </c>
      <c r="O20" s="46">
        <f t="shared" si="2"/>
        <v>4.6227992524835249E-3</v>
      </c>
      <c r="P20" s="40">
        <f t="shared" si="14"/>
        <v>17</v>
      </c>
      <c r="Q20" s="46">
        <f t="shared" si="3"/>
        <v>1.6720763253663814E-3</v>
      </c>
      <c r="R20" s="40">
        <f t="shared" si="14"/>
        <v>15</v>
      </c>
      <c r="S20" s="46">
        <f t="shared" si="4"/>
        <v>1.4753614635585719E-3</v>
      </c>
      <c r="T20" s="40">
        <f t="shared" si="14"/>
        <v>10</v>
      </c>
      <c r="U20" s="46">
        <f t="shared" si="5"/>
        <v>9.835743090390479E-4</v>
      </c>
      <c r="V20" s="40">
        <f t="shared" si="14"/>
        <v>17</v>
      </c>
      <c r="W20" s="46">
        <f t="shared" si="6"/>
        <v>1.6720763253663814E-3</v>
      </c>
      <c r="X20" s="40">
        <f t="shared" si="14"/>
        <v>249</v>
      </c>
      <c r="Y20" s="46">
        <f t="shared" si="7"/>
        <v>2.4491000295072292E-2</v>
      </c>
      <c r="Z20" s="46">
        <f t="shared" si="8"/>
        <v>3.4916887970886198E-2</v>
      </c>
      <c r="AA20" s="66"/>
      <c r="AB20" s="40">
        <f>AB25-AB24-AB23-AB22-AB21</f>
        <v>10109</v>
      </c>
      <c r="AC20" s="40">
        <f>AC25-AC24-AC23-AC22-AC21</f>
        <v>58</v>
      </c>
      <c r="AD20" s="46">
        <f t="shared" si="9"/>
        <v>5.7047309924264777E-3</v>
      </c>
      <c r="AF20" s="10">
        <f t="shared" si="10"/>
        <v>47</v>
      </c>
      <c r="AG20" s="10">
        <f t="shared" si="11"/>
        <v>49</v>
      </c>
    </row>
    <row r="21" spans="3:33" x14ac:dyDescent="0.25">
      <c r="C21" s="5" t="s">
        <v>390</v>
      </c>
      <c r="D21" s="6">
        <v>540010</v>
      </c>
      <c r="E21" s="6" t="s">
        <v>43</v>
      </c>
      <c r="F21" s="6" t="s">
        <v>319</v>
      </c>
      <c r="G21" s="6" t="s">
        <v>1</v>
      </c>
      <c r="H21" s="6">
        <v>7</v>
      </c>
      <c r="I21" s="92">
        <v>1.0891731154131634</v>
      </c>
      <c r="J21" s="30">
        <v>394</v>
      </c>
      <c r="K21" s="75"/>
      <c r="L21" s="31">
        <v>370</v>
      </c>
      <c r="M21" s="47">
        <f t="shared" si="1"/>
        <v>0.93908629441624369</v>
      </c>
      <c r="N21" s="31">
        <v>1</v>
      </c>
      <c r="O21" s="47">
        <f t="shared" si="2"/>
        <v>2.5380710659898475E-3</v>
      </c>
      <c r="P21" s="31">
        <v>1</v>
      </c>
      <c r="Q21" s="47">
        <f t="shared" si="3"/>
        <v>2.5380710659898475E-3</v>
      </c>
      <c r="R21" s="31">
        <v>1</v>
      </c>
      <c r="S21" s="47">
        <f t="shared" si="4"/>
        <v>2.5380710659898475E-3</v>
      </c>
      <c r="T21" s="31">
        <v>1</v>
      </c>
      <c r="U21" s="47">
        <f t="shared" si="5"/>
        <v>2.5380710659898475E-3</v>
      </c>
      <c r="V21" s="31">
        <v>3</v>
      </c>
      <c r="W21" s="47">
        <f t="shared" si="6"/>
        <v>7.6142131979695434E-3</v>
      </c>
      <c r="X21" s="31">
        <v>17</v>
      </c>
      <c r="Y21" s="47">
        <f t="shared" si="7"/>
        <v>4.3147208121827409E-2</v>
      </c>
      <c r="Z21" s="47">
        <f t="shared" si="8"/>
        <v>6.0913705583756347E-2</v>
      </c>
      <c r="AA21" s="67"/>
      <c r="AB21" s="31">
        <v>389</v>
      </c>
      <c r="AC21" s="31">
        <v>5</v>
      </c>
      <c r="AD21" s="47">
        <f t="shared" si="9"/>
        <v>1.2690355329949238E-2</v>
      </c>
      <c r="AF21" s="6">
        <f t="shared" si="10"/>
        <v>133</v>
      </c>
      <c r="AG21" s="6">
        <f t="shared" si="11"/>
        <v>115</v>
      </c>
    </row>
    <row r="22" spans="3:33" x14ac:dyDescent="0.25">
      <c r="C22" s="13" t="s">
        <v>391</v>
      </c>
      <c r="D22" s="14">
        <v>540235</v>
      </c>
      <c r="E22" s="14" t="s">
        <v>44</v>
      </c>
      <c r="F22" s="14" t="s">
        <v>319</v>
      </c>
      <c r="G22" s="14" t="s">
        <v>1</v>
      </c>
      <c r="H22" s="14">
        <v>7</v>
      </c>
      <c r="I22" s="95">
        <v>0.65546742934552948</v>
      </c>
      <c r="J22" s="35">
        <v>264</v>
      </c>
      <c r="K22" s="79"/>
      <c r="L22" s="35">
        <v>249</v>
      </c>
      <c r="M22" s="51">
        <f t="shared" si="1"/>
        <v>0.94318181818181823</v>
      </c>
      <c r="N22" s="35">
        <v>0</v>
      </c>
      <c r="O22" s="51">
        <f t="shared" si="2"/>
        <v>0</v>
      </c>
      <c r="P22" s="35">
        <v>0</v>
      </c>
      <c r="Q22" s="51">
        <f t="shared" si="3"/>
        <v>0</v>
      </c>
      <c r="R22" s="35">
        <v>0</v>
      </c>
      <c r="S22" s="51">
        <f t="shared" si="4"/>
        <v>0</v>
      </c>
      <c r="T22" s="35">
        <v>0</v>
      </c>
      <c r="U22" s="51">
        <f t="shared" si="5"/>
        <v>0</v>
      </c>
      <c r="V22" s="35">
        <v>4</v>
      </c>
      <c r="W22" s="51">
        <f t="shared" si="6"/>
        <v>1.5151515151515152E-2</v>
      </c>
      <c r="X22" s="35">
        <v>11</v>
      </c>
      <c r="Y22" s="51">
        <f t="shared" si="7"/>
        <v>4.1666666666666664E-2</v>
      </c>
      <c r="Z22" s="51">
        <f t="shared" si="8"/>
        <v>5.6818181818181816E-2</v>
      </c>
      <c r="AA22" s="70"/>
      <c r="AB22" s="35">
        <v>256</v>
      </c>
      <c r="AC22" s="35">
        <v>8</v>
      </c>
      <c r="AD22" s="51">
        <f t="shared" si="9"/>
        <v>3.0303030303030304E-2</v>
      </c>
      <c r="AF22" s="14">
        <f t="shared" si="10"/>
        <v>145</v>
      </c>
      <c r="AG22" s="14">
        <f t="shared" si="11"/>
        <v>20</v>
      </c>
    </row>
    <row r="23" spans="3:33" x14ac:dyDescent="0.25">
      <c r="C23" s="5" t="s">
        <v>392</v>
      </c>
      <c r="D23" s="6">
        <v>540237</v>
      </c>
      <c r="E23" s="6" t="s">
        <v>45</v>
      </c>
      <c r="F23" s="6" t="s">
        <v>319</v>
      </c>
      <c r="G23" s="6" t="s">
        <v>1</v>
      </c>
      <c r="H23" s="6">
        <v>7</v>
      </c>
      <c r="I23" s="92">
        <v>1.2162745023788388</v>
      </c>
      <c r="J23" s="30">
        <v>759</v>
      </c>
      <c r="K23" s="75"/>
      <c r="L23" s="31">
        <v>728</v>
      </c>
      <c r="M23" s="47">
        <f t="shared" si="1"/>
        <v>0.95915678524374182</v>
      </c>
      <c r="N23" s="31">
        <v>0</v>
      </c>
      <c r="O23" s="47">
        <f t="shared" si="2"/>
        <v>0</v>
      </c>
      <c r="P23" s="31">
        <v>1</v>
      </c>
      <c r="Q23" s="47">
        <f t="shared" si="3"/>
        <v>1.3175230566534915E-3</v>
      </c>
      <c r="R23" s="31">
        <v>5</v>
      </c>
      <c r="S23" s="47">
        <f t="shared" si="4"/>
        <v>6.587615283267457E-3</v>
      </c>
      <c r="T23" s="31">
        <v>0</v>
      </c>
      <c r="U23" s="47">
        <f t="shared" si="5"/>
        <v>0</v>
      </c>
      <c r="V23" s="31">
        <v>0</v>
      </c>
      <c r="W23" s="47">
        <f t="shared" si="6"/>
        <v>0</v>
      </c>
      <c r="X23" s="31">
        <v>25</v>
      </c>
      <c r="Y23" s="47">
        <f t="shared" si="7"/>
        <v>3.2938076416337288E-2</v>
      </c>
      <c r="Z23" s="47">
        <f t="shared" si="8"/>
        <v>4.0843214756258232E-2</v>
      </c>
      <c r="AA23" s="67"/>
      <c r="AB23" s="31">
        <v>749</v>
      </c>
      <c r="AC23" s="31">
        <v>10</v>
      </c>
      <c r="AD23" s="47">
        <f t="shared" si="9"/>
        <v>1.3175230566534914E-2</v>
      </c>
      <c r="AF23" s="6">
        <f t="shared" si="10"/>
        <v>193</v>
      </c>
      <c r="AG23" s="6">
        <f t="shared" si="11"/>
        <v>114</v>
      </c>
    </row>
    <row r="24" spans="3:33" x14ac:dyDescent="0.25">
      <c r="C24" s="5" t="s">
        <v>393</v>
      </c>
      <c r="D24" s="6">
        <v>540236</v>
      </c>
      <c r="E24" s="6" t="s">
        <v>46</v>
      </c>
      <c r="F24" s="6" t="s">
        <v>319</v>
      </c>
      <c r="G24" s="6" t="s">
        <v>1</v>
      </c>
      <c r="H24" s="6">
        <v>7</v>
      </c>
      <c r="I24" s="92">
        <v>0.82121338835938074</v>
      </c>
      <c r="J24" s="30">
        <v>863</v>
      </c>
      <c r="K24" s="75"/>
      <c r="L24" s="31">
        <v>817</v>
      </c>
      <c r="M24" s="47">
        <f t="shared" si="1"/>
        <v>0.94669756662804172</v>
      </c>
      <c r="N24" s="31">
        <v>2</v>
      </c>
      <c r="O24" s="47">
        <f t="shared" si="2"/>
        <v>2.3174971031286211E-3</v>
      </c>
      <c r="P24" s="31">
        <v>0</v>
      </c>
      <c r="Q24" s="47">
        <f t="shared" si="3"/>
        <v>0</v>
      </c>
      <c r="R24" s="31">
        <v>2</v>
      </c>
      <c r="S24" s="47">
        <f t="shared" si="4"/>
        <v>2.3174971031286211E-3</v>
      </c>
      <c r="T24" s="31">
        <v>0</v>
      </c>
      <c r="U24" s="47">
        <f t="shared" si="5"/>
        <v>0</v>
      </c>
      <c r="V24" s="31">
        <v>1</v>
      </c>
      <c r="W24" s="47">
        <f t="shared" si="6"/>
        <v>1.1587485515643105E-3</v>
      </c>
      <c r="X24" s="31">
        <v>41</v>
      </c>
      <c r="Y24" s="47">
        <f t="shared" si="7"/>
        <v>4.7508690614136734E-2</v>
      </c>
      <c r="Z24" s="47">
        <f t="shared" si="8"/>
        <v>5.330243337195828E-2</v>
      </c>
      <c r="AA24" s="67"/>
      <c r="AB24" s="31">
        <v>859</v>
      </c>
      <c r="AC24" s="31">
        <v>4</v>
      </c>
      <c r="AD24" s="47">
        <f t="shared" si="9"/>
        <v>4.6349942062572421E-3</v>
      </c>
      <c r="AF24" s="6">
        <f t="shared" si="10"/>
        <v>155</v>
      </c>
      <c r="AG24" s="6">
        <f t="shared" si="11"/>
        <v>190</v>
      </c>
    </row>
    <row r="25" spans="3:33" x14ac:dyDescent="0.25">
      <c r="C25" s="7" t="s">
        <v>319</v>
      </c>
      <c r="D25" s="8"/>
      <c r="E25" s="8" t="s">
        <v>47</v>
      </c>
      <c r="F25" s="8"/>
      <c r="G25" s="8" t="s">
        <v>2</v>
      </c>
      <c r="H25" s="8">
        <v>7</v>
      </c>
      <c r="I25" s="41">
        <v>516.23514356040312</v>
      </c>
      <c r="J25" s="27">
        <v>12447</v>
      </c>
      <c r="K25" s="76"/>
      <c r="L25" s="27">
        <v>11976</v>
      </c>
      <c r="M25" s="49">
        <f t="shared" si="1"/>
        <v>0.96215955651964324</v>
      </c>
      <c r="N25" s="27">
        <v>50</v>
      </c>
      <c r="O25" s="49">
        <f t="shared" si="2"/>
        <v>4.0170322165983775E-3</v>
      </c>
      <c r="P25" s="48">
        <v>19</v>
      </c>
      <c r="Q25" s="49">
        <f t="shared" si="3"/>
        <v>1.5264722423073832E-3</v>
      </c>
      <c r="R25" s="48">
        <v>23</v>
      </c>
      <c r="S25" s="49">
        <f t="shared" si="4"/>
        <v>1.8478348196352536E-3</v>
      </c>
      <c r="T25" s="48">
        <v>11</v>
      </c>
      <c r="U25" s="49">
        <f t="shared" si="5"/>
        <v>8.8374708765164294E-4</v>
      </c>
      <c r="V25" s="48">
        <v>25</v>
      </c>
      <c r="W25" s="49">
        <f t="shared" si="6"/>
        <v>2.0085161082991887E-3</v>
      </c>
      <c r="X25" s="48">
        <v>343</v>
      </c>
      <c r="Y25" s="49">
        <f t="shared" si="7"/>
        <v>2.7556841005864866E-2</v>
      </c>
      <c r="Z25" s="49">
        <f t="shared" si="8"/>
        <v>3.7840443480356707E-2</v>
      </c>
      <c r="AA25" s="68"/>
      <c r="AB25" s="48">
        <v>12362</v>
      </c>
      <c r="AC25" s="48">
        <v>85</v>
      </c>
      <c r="AD25" s="49">
        <f t="shared" si="9"/>
        <v>6.8289547682172415E-3</v>
      </c>
      <c r="AF25" s="81">
        <f t="shared" si="10"/>
        <v>49</v>
      </c>
      <c r="AG25" s="81">
        <f t="shared" si="11"/>
        <v>49</v>
      </c>
    </row>
    <row r="26" spans="3:33" x14ac:dyDescent="0.25">
      <c r="C26" s="9" t="s">
        <v>601</v>
      </c>
      <c r="D26" s="10">
        <v>540011</v>
      </c>
      <c r="E26" s="10" t="s">
        <v>9</v>
      </c>
      <c r="F26" s="10" t="s">
        <v>320</v>
      </c>
      <c r="G26" s="10" t="s">
        <v>0</v>
      </c>
      <c r="H26" s="10">
        <v>11</v>
      </c>
      <c r="I26" s="93">
        <v>79.690392721197</v>
      </c>
      <c r="J26" s="40">
        <f>J33-J32-J31-J30-J29-J28-J27</f>
        <v>8739</v>
      </c>
      <c r="K26" s="74"/>
      <c r="L26" s="40">
        <f t="shared" ref="L26:X26" si="15">L33-L32-L31-L30-L29-L28-L27</f>
        <v>8291</v>
      </c>
      <c r="M26" s="46">
        <f t="shared" si="1"/>
        <v>0.94873555326696424</v>
      </c>
      <c r="N26" s="40">
        <f t="shared" si="15"/>
        <v>0</v>
      </c>
      <c r="O26" s="46">
        <f t="shared" si="2"/>
        <v>0</v>
      </c>
      <c r="P26" s="40">
        <f t="shared" si="15"/>
        <v>21</v>
      </c>
      <c r="Q26" s="46">
        <f t="shared" si="3"/>
        <v>2.403020940611054E-3</v>
      </c>
      <c r="R26" s="40">
        <f t="shared" si="15"/>
        <v>8</v>
      </c>
      <c r="S26" s="46">
        <f t="shared" si="4"/>
        <v>9.15436548804211E-4</v>
      </c>
      <c r="T26" s="40">
        <f t="shared" si="15"/>
        <v>0</v>
      </c>
      <c r="U26" s="46">
        <f t="shared" si="5"/>
        <v>0</v>
      </c>
      <c r="V26" s="40">
        <f t="shared" si="15"/>
        <v>41</v>
      </c>
      <c r="W26" s="46">
        <f t="shared" si="6"/>
        <v>4.6916123126215818E-3</v>
      </c>
      <c r="X26" s="40">
        <f t="shared" si="15"/>
        <v>378</v>
      </c>
      <c r="Y26" s="46">
        <f t="shared" si="7"/>
        <v>4.325437693099897E-2</v>
      </c>
      <c r="Z26" s="46">
        <f t="shared" si="8"/>
        <v>5.1264446733035811E-2</v>
      </c>
      <c r="AA26" s="66"/>
      <c r="AB26" s="40">
        <f>AB33-AB32-AB31-AB30-AB29-AB28-AB27</f>
        <v>8666</v>
      </c>
      <c r="AC26" s="40">
        <f>AC33-AC32-AC31-AC30-AC29-AC28-AC27</f>
        <v>73</v>
      </c>
      <c r="AD26" s="46">
        <f t="shared" si="9"/>
        <v>8.3533585078384258E-3</v>
      </c>
      <c r="AF26" s="10">
        <f t="shared" si="10"/>
        <v>29</v>
      </c>
      <c r="AG26" s="10">
        <f t="shared" si="11"/>
        <v>33</v>
      </c>
    </row>
    <row r="27" spans="3:33" x14ac:dyDescent="0.25">
      <c r="C27" s="5" t="s">
        <v>394</v>
      </c>
      <c r="D27" s="6">
        <v>540093</v>
      </c>
      <c r="E27" s="6" t="s">
        <v>48</v>
      </c>
      <c r="F27" s="6" t="s">
        <v>320</v>
      </c>
      <c r="G27" s="6" t="s">
        <v>1</v>
      </c>
      <c r="H27" s="6">
        <v>11</v>
      </c>
      <c r="I27" s="92">
        <v>1.8636346850347416</v>
      </c>
      <c r="J27" s="30">
        <v>553</v>
      </c>
      <c r="K27" s="75"/>
      <c r="L27" s="31">
        <v>521</v>
      </c>
      <c r="M27" s="47">
        <f t="shared" si="1"/>
        <v>0.94213381555153708</v>
      </c>
      <c r="N27" s="31">
        <v>1</v>
      </c>
      <c r="O27" s="47">
        <f t="shared" si="2"/>
        <v>1.8083182640144665E-3</v>
      </c>
      <c r="P27" s="31">
        <v>3</v>
      </c>
      <c r="Q27" s="47">
        <f t="shared" si="3"/>
        <v>5.4249547920433997E-3</v>
      </c>
      <c r="R27" s="31">
        <v>2</v>
      </c>
      <c r="S27" s="47">
        <f t="shared" si="4"/>
        <v>3.616636528028933E-3</v>
      </c>
      <c r="T27" s="31">
        <v>0</v>
      </c>
      <c r="U27" s="47">
        <f t="shared" si="5"/>
        <v>0</v>
      </c>
      <c r="V27" s="31">
        <v>2</v>
      </c>
      <c r="W27" s="47">
        <f t="shared" si="6"/>
        <v>3.616636528028933E-3</v>
      </c>
      <c r="X27" s="31">
        <v>24</v>
      </c>
      <c r="Y27" s="47">
        <f t="shared" si="7"/>
        <v>4.3399638336347197E-2</v>
      </c>
      <c r="Z27" s="47">
        <f t="shared" si="8"/>
        <v>5.7866184448462928E-2</v>
      </c>
      <c r="AA27" s="67"/>
      <c r="AB27" s="31">
        <v>550</v>
      </c>
      <c r="AC27" s="31">
        <v>3</v>
      </c>
      <c r="AD27" s="47">
        <f t="shared" si="9"/>
        <v>5.4249547920433997E-3</v>
      </c>
      <c r="AF27" s="6">
        <f t="shared" si="10"/>
        <v>142</v>
      </c>
      <c r="AG27" s="6">
        <f t="shared" si="11"/>
        <v>183</v>
      </c>
    </row>
    <row r="28" spans="3:33" x14ac:dyDescent="0.25">
      <c r="C28" s="5" t="s">
        <v>395</v>
      </c>
      <c r="D28" s="6">
        <v>540012</v>
      </c>
      <c r="E28" s="6" t="s">
        <v>49</v>
      </c>
      <c r="F28" s="6" t="s">
        <v>320</v>
      </c>
      <c r="G28" s="6" t="s">
        <v>1</v>
      </c>
      <c r="H28" s="6">
        <v>11</v>
      </c>
      <c r="I28" s="92">
        <v>0.7344861239997621</v>
      </c>
      <c r="J28" s="30">
        <v>781</v>
      </c>
      <c r="K28" s="75"/>
      <c r="L28" s="31">
        <v>626</v>
      </c>
      <c r="M28" s="47">
        <f t="shared" si="1"/>
        <v>0.80153649167733676</v>
      </c>
      <c r="N28" s="31">
        <v>122</v>
      </c>
      <c r="O28" s="47">
        <f t="shared" si="2"/>
        <v>0.15620998719590268</v>
      </c>
      <c r="P28" s="31">
        <v>1</v>
      </c>
      <c r="Q28" s="47">
        <f t="shared" si="3"/>
        <v>1.2804097311139564E-3</v>
      </c>
      <c r="R28" s="31">
        <v>1</v>
      </c>
      <c r="S28" s="47">
        <f t="shared" si="4"/>
        <v>1.2804097311139564E-3</v>
      </c>
      <c r="T28" s="31">
        <v>0</v>
      </c>
      <c r="U28" s="47">
        <f t="shared" si="5"/>
        <v>0</v>
      </c>
      <c r="V28" s="31">
        <v>14</v>
      </c>
      <c r="W28" s="47">
        <f t="shared" si="6"/>
        <v>1.7925736235595392E-2</v>
      </c>
      <c r="X28" s="31">
        <v>17</v>
      </c>
      <c r="Y28" s="47">
        <f t="shared" si="7"/>
        <v>2.176696542893726E-2</v>
      </c>
      <c r="Z28" s="47">
        <f t="shared" si="8"/>
        <v>0.19846350832266324</v>
      </c>
      <c r="AA28" s="67"/>
      <c r="AB28" s="31">
        <v>757</v>
      </c>
      <c r="AC28" s="31">
        <v>24</v>
      </c>
      <c r="AD28" s="47">
        <f t="shared" si="9"/>
        <v>3.0729833546734954E-2</v>
      </c>
      <c r="AF28" s="6">
        <f t="shared" si="10"/>
        <v>19</v>
      </c>
      <c r="AG28" s="6">
        <f t="shared" si="11"/>
        <v>19</v>
      </c>
    </row>
    <row r="29" spans="3:33" x14ac:dyDescent="0.25">
      <c r="C29" s="5" t="s">
        <v>396</v>
      </c>
      <c r="D29" s="6">
        <v>540013</v>
      </c>
      <c r="E29" s="6" t="s">
        <v>50</v>
      </c>
      <c r="F29" s="6" t="s">
        <v>320</v>
      </c>
      <c r="G29" s="6" t="s">
        <v>1</v>
      </c>
      <c r="H29" s="6">
        <v>11</v>
      </c>
      <c r="I29" s="92">
        <v>2.0887728018185237</v>
      </c>
      <c r="J29" s="30">
        <v>2848</v>
      </c>
      <c r="K29" s="75"/>
      <c r="L29" s="31">
        <v>2670</v>
      </c>
      <c r="M29" s="47">
        <f t="shared" si="1"/>
        <v>0.9375</v>
      </c>
      <c r="N29" s="31">
        <v>25</v>
      </c>
      <c r="O29" s="47">
        <f t="shared" si="2"/>
        <v>8.7780898876404501E-3</v>
      </c>
      <c r="P29" s="31">
        <v>1</v>
      </c>
      <c r="Q29" s="47">
        <f t="shared" si="3"/>
        <v>3.5112359550561797E-4</v>
      </c>
      <c r="R29" s="31">
        <v>0</v>
      </c>
      <c r="S29" s="47">
        <f t="shared" si="4"/>
        <v>0</v>
      </c>
      <c r="T29" s="31">
        <v>0</v>
      </c>
      <c r="U29" s="47">
        <f t="shared" si="5"/>
        <v>0</v>
      </c>
      <c r="V29" s="31">
        <v>7</v>
      </c>
      <c r="W29" s="47">
        <f t="shared" si="6"/>
        <v>2.4578651685393258E-3</v>
      </c>
      <c r="X29" s="31">
        <v>145</v>
      </c>
      <c r="Y29" s="47">
        <f t="shared" si="7"/>
        <v>5.0912921348314606E-2</v>
      </c>
      <c r="Z29" s="47">
        <f t="shared" si="8"/>
        <v>6.25E-2</v>
      </c>
      <c r="AA29" s="67"/>
      <c r="AB29" s="31">
        <v>2813</v>
      </c>
      <c r="AC29" s="31">
        <v>35</v>
      </c>
      <c r="AD29" s="47">
        <f t="shared" si="9"/>
        <v>1.228932584269663E-2</v>
      </c>
      <c r="AF29" s="6">
        <f t="shared" si="10"/>
        <v>128</v>
      </c>
      <c r="AG29" s="6">
        <f t="shared" si="11"/>
        <v>119</v>
      </c>
    </row>
    <row r="30" spans="3:33" x14ac:dyDescent="0.25">
      <c r="C30" s="15" t="s">
        <v>654</v>
      </c>
      <c r="D30" s="16" t="s">
        <v>10</v>
      </c>
      <c r="E30" s="16" t="s">
        <v>51</v>
      </c>
      <c r="F30" s="16" t="s">
        <v>321</v>
      </c>
      <c r="G30" s="16" t="s">
        <v>3</v>
      </c>
      <c r="H30" s="16">
        <v>11</v>
      </c>
      <c r="I30" s="96">
        <v>6.8848665104384335</v>
      </c>
      <c r="J30" s="43">
        <v>6827</v>
      </c>
      <c r="K30" s="80"/>
      <c r="L30" s="43">
        <v>6201</v>
      </c>
      <c r="M30" s="52">
        <f t="shared" si="1"/>
        <v>0.90830525853229827</v>
      </c>
      <c r="N30" s="43">
        <v>167</v>
      </c>
      <c r="O30" s="52">
        <f t="shared" si="2"/>
        <v>2.4461696206239929E-2</v>
      </c>
      <c r="P30" s="43">
        <v>10</v>
      </c>
      <c r="Q30" s="52">
        <f t="shared" si="3"/>
        <v>1.4647722279185586E-3</v>
      </c>
      <c r="R30" s="43">
        <v>39</v>
      </c>
      <c r="S30" s="52">
        <f t="shared" si="4"/>
        <v>5.7126116888823785E-3</v>
      </c>
      <c r="T30" s="43">
        <v>0</v>
      </c>
      <c r="U30" s="52">
        <f t="shared" si="5"/>
        <v>0</v>
      </c>
      <c r="V30" s="43">
        <v>31</v>
      </c>
      <c r="W30" s="52">
        <f t="shared" si="6"/>
        <v>4.5407939065475319E-3</v>
      </c>
      <c r="X30" s="43">
        <v>379</v>
      </c>
      <c r="Y30" s="52">
        <f t="shared" si="7"/>
        <v>5.5514867438113374E-2</v>
      </c>
      <c r="Z30" s="52">
        <f t="shared" si="8"/>
        <v>9.1694741467701776E-2</v>
      </c>
      <c r="AA30" s="71"/>
      <c r="AB30" s="43">
        <v>6714</v>
      </c>
      <c r="AC30" s="43">
        <v>113</v>
      </c>
      <c r="AD30" s="52">
        <f t="shared" si="9"/>
        <v>1.6551926175479712E-2</v>
      </c>
      <c r="AE30" s="26"/>
      <c r="AF30" s="6" t="str">
        <f t="shared" si="10"/>
        <v/>
      </c>
      <c r="AG30" s="6" t="str">
        <f t="shared" si="11"/>
        <v/>
      </c>
    </row>
    <row r="31" spans="3:33" x14ac:dyDescent="0.25">
      <c r="C31" s="5" t="s">
        <v>397</v>
      </c>
      <c r="D31" s="6">
        <v>540015</v>
      </c>
      <c r="E31" s="6" t="s">
        <v>52</v>
      </c>
      <c r="F31" s="6" t="s">
        <v>320</v>
      </c>
      <c r="G31" s="6" t="s">
        <v>1</v>
      </c>
      <c r="H31" s="6">
        <v>11</v>
      </c>
      <c r="I31" s="92">
        <v>1.3278982683030653</v>
      </c>
      <c r="J31" s="30">
        <v>2450</v>
      </c>
      <c r="K31" s="75"/>
      <c r="L31" s="31">
        <v>2263</v>
      </c>
      <c r="M31" s="47">
        <f t="shared" si="1"/>
        <v>0.92367346938775508</v>
      </c>
      <c r="N31" s="31">
        <v>50</v>
      </c>
      <c r="O31" s="47">
        <f t="shared" si="2"/>
        <v>2.0408163265306121E-2</v>
      </c>
      <c r="P31" s="31">
        <v>3</v>
      </c>
      <c r="Q31" s="47">
        <f t="shared" si="3"/>
        <v>1.2244897959183673E-3</v>
      </c>
      <c r="R31" s="31">
        <v>4</v>
      </c>
      <c r="S31" s="47">
        <f t="shared" si="4"/>
        <v>1.6326530612244899E-3</v>
      </c>
      <c r="T31" s="31">
        <v>0</v>
      </c>
      <c r="U31" s="47">
        <f t="shared" si="5"/>
        <v>0</v>
      </c>
      <c r="V31" s="31">
        <v>13</v>
      </c>
      <c r="W31" s="47">
        <f t="shared" si="6"/>
        <v>5.3061224489795921E-3</v>
      </c>
      <c r="X31" s="31">
        <v>117</v>
      </c>
      <c r="Y31" s="47">
        <f t="shared" si="7"/>
        <v>4.7755102040816323E-2</v>
      </c>
      <c r="Z31" s="47">
        <f t="shared" si="8"/>
        <v>7.6326530612244897E-2</v>
      </c>
      <c r="AA31" s="67"/>
      <c r="AB31" s="31">
        <v>2414</v>
      </c>
      <c r="AC31" s="31">
        <v>36</v>
      </c>
      <c r="AD31" s="47">
        <f t="shared" si="9"/>
        <v>1.4693877551020407E-2</v>
      </c>
      <c r="AF31" s="6">
        <f t="shared" si="10"/>
        <v>90</v>
      </c>
      <c r="AG31" s="6">
        <f t="shared" si="11"/>
        <v>94</v>
      </c>
    </row>
    <row r="32" spans="3:33" x14ac:dyDescent="0.25">
      <c r="C32" s="11" t="s">
        <v>398</v>
      </c>
      <c r="D32" s="12">
        <v>540084</v>
      </c>
      <c r="E32" s="12" t="s">
        <v>53</v>
      </c>
      <c r="F32" s="12" t="s">
        <v>320</v>
      </c>
      <c r="G32" s="12" t="s">
        <v>1</v>
      </c>
      <c r="H32" s="12">
        <v>11</v>
      </c>
      <c r="I32" s="94">
        <v>0.14280095268853193</v>
      </c>
      <c r="J32" s="34">
        <v>361</v>
      </c>
      <c r="K32" s="77"/>
      <c r="L32" s="34">
        <v>343</v>
      </c>
      <c r="M32" s="50">
        <f t="shared" si="1"/>
        <v>0.95013850415512469</v>
      </c>
      <c r="N32" s="34">
        <v>3</v>
      </c>
      <c r="O32" s="50">
        <f t="shared" si="2"/>
        <v>8.3102493074792248E-3</v>
      </c>
      <c r="P32" s="34">
        <v>0</v>
      </c>
      <c r="Q32" s="50">
        <f t="shared" si="3"/>
        <v>0</v>
      </c>
      <c r="R32" s="34">
        <v>1</v>
      </c>
      <c r="S32" s="50">
        <f t="shared" si="4"/>
        <v>2.7700831024930748E-3</v>
      </c>
      <c r="T32" s="34">
        <v>0</v>
      </c>
      <c r="U32" s="50">
        <f t="shared" si="5"/>
        <v>0</v>
      </c>
      <c r="V32" s="34">
        <v>0</v>
      </c>
      <c r="W32" s="50">
        <f t="shared" si="6"/>
        <v>0</v>
      </c>
      <c r="X32" s="34">
        <v>14</v>
      </c>
      <c r="Y32" s="50">
        <f t="shared" si="7"/>
        <v>3.8781163434903045E-2</v>
      </c>
      <c r="Z32" s="50">
        <f t="shared" si="8"/>
        <v>4.9861495844875342E-2</v>
      </c>
      <c r="AA32" s="69"/>
      <c r="AB32" s="34">
        <v>358</v>
      </c>
      <c r="AC32" s="34">
        <v>3</v>
      </c>
      <c r="AD32" s="50">
        <f t="shared" si="9"/>
        <v>8.3102493074792248E-3</v>
      </c>
      <c r="AF32" s="12">
        <f t="shared" si="10"/>
        <v>164</v>
      </c>
      <c r="AG32" s="12">
        <f t="shared" si="11"/>
        <v>159</v>
      </c>
    </row>
    <row r="33" spans="3:33" x14ac:dyDescent="0.25">
      <c r="C33" s="7" t="s">
        <v>320</v>
      </c>
      <c r="D33" s="8"/>
      <c r="E33" s="8" t="s">
        <v>54</v>
      </c>
      <c r="F33" s="8"/>
      <c r="G33" s="8" t="s">
        <v>2</v>
      </c>
      <c r="H33" s="8">
        <v>11</v>
      </c>
      <c r="I33" s="41">
        <v>92.732852063480038</v>
      </c>
      <c r="J33" s="27">
        <v>22559</v>
      </c>
      <c r="K33" s="76"/>
      <c r="L33" s="27">
        <v>20915</v>
      </c>
      <c r="M33" s="49">
        <f t="shared" si="1"/>
        <v>0.92712442927434724</v>
      </c>
      <c r="N33" s="27">
        <v>368</v>
      </c>
      <c r="O33" s="49">
        <f t="shared" si="2"/>
        <v>1.6312779821800613E-2</v>
      </c>
      <c r="P33" s="48">
        <v>39</v>
      </c>
      <c r="Q33" s="49">
        <f t="shared" si="3"/>
        <v>1.7288000354625649E-3</v>
      </c>
      <c r="R33" s="48">
        <v>55</v>
      </c>
      <c r="S33" s="49">
        <f t="shared" si="4"/>
        <v>2.4380513320625915E-3</v>
      </c>
      <c r="T33" s="48">
        <v>0</v>
      </c>
      <c r="U33" s="49">
        <f t="shared" si="5"/>
        <v>0</v>
      </c>
      <c r="V33" s="48">
        <v>108</v>
      </c>
      <c r="W33" s="49">
        <f t="shared" si="6"/>
        <v>4.7874462520501792E-3</v>
      </c>
      <c r="X33" s="48">
        <v>1074</v>
      </c>
      <c r="Y33" s="49">
        <f t="shared" si="7"/>
        <v>4.7608493284276784E-2</v>
      </c>
      <c r="Z33" s="49">
        <f t="shared" si="8"/>
        <v>7.2875570725652733E-2</v>
      </c>
      <c r="AA33" s="68"/>
      <c r="AB33" s="48">
        <v>22272</v>
      </c>
      <c r="AC33" s="48">
        <v>287</v>
      </c>
      <c r="AD33" s="49">
        <f t="shared" si="9"/>
        <v>1.2722195132762976E-2</v>
      </c>
      <c r="AF33" s="81">
        <f t="shared" si="10"/>
        <v>20</v>
      </c>
      <c r="AG33" s="81">
        <f t="shared" si="11"/>
        <v>24</v>
      </c>
    </row>
    <row r="34" spans="3:33" x14ac:dyDescent="0.25">
      <c r="C34" s="9" t="s">
        <v>602</v>
      </c>
      <c r="D34" s="10">
        <v>540016</v>
      </c>
      <c r="E34" s="10" t="s">
        <v>9</v>
      </c>
      <c r="F34" s="10" t="s">
        <v>322</v>
      </c>
      <c r="G34" s="10" t="s">
        <v>0</v>
      </c>
      <c r="H34" s="10">
        <v>2</v>
      </c>
      <c r="I34" s="93">
        <v>265.03821272465291</v>
      </c>
      <c r="J34" s="40">
        <f>J38-J37-J36-J35</f>
        <v>43489</v>
      </c>
      <c r="K34" s="74"/>
      <c r="L34" s="40">
        <f t="shared" ref="L34:X34" si="16">L38-L37-L36-L35</f>
        <v>40197</v>
      </c>
      <c r="M34" s="46">
        <f t="shared" si="1"/>
        <v>0.92430269723378322</v>
      </c>
      <c r="N34" s="40">
        <f t="shared" si="16"/>
        <v>682</v>
      </c>
      <c r="O34" s="46">
        <f t="shared" si="2"/>
        <v>1.5682126514750858E-2</v>
      </c>
      <c r="P34" s="40">
        <f t="shared" si="16"/>
        <v>62</v>
      </c>
      <c r="Q34" s="46">
        <f t="shared" si="3"/>
        <v>1.4256478649773505E-3</v>
      </c>
      <c r="R34" s="40">
        <f t="shared" si="16"/>
        <v>553</v>
      </c>
      <c r="S34" s="46">
        <f t="shared" si="4"/>
        <v>1.2715859182781853E-2</v>
      </c>
      <c r="T34" s="40">
        <f t="shared" si="16"/>
        <v>2</v>
      </c>
      <c r="U34" s="46">
        <f t="shared" si="5"/>
        <v>4.5988640805720987E-5</v>
      </c>
      <c r="V34" s="40">
        <f t="shared" si="16"/>
        <v>204</v>
      </c>
      <c r="W34" s="46">
        <f t="shared" si="6"/>
        <v>4.6908413621835404E-3</v>
      </c>
      <c r="X34" s="40">
        <f t="shared" si="16"/>
        <v>1789</v>
      </c>
      <c r="Y34" s="46">
        <f t="shared" si="7"/>
        <v>4.1136839200717423E-2</v>
      </c>
      <c r="Z34" s="46">
        <f t="shared" si="8"/>
        <v>7.5697302766216751E-2</v>
      </c>
      <c r="AA34" s="66"/>
      <c r="AB34" s="40">
        <f>AB38-AB37-AB36-AB35</f>
        <v>42926</v>
      </c>
      <c r="AC34" s="40">
        <f>AC38-AC37-AC36-AC35</f>
        <v>563</v>
      </c>
      <c r="AD34" s="46">
        <f t="shared" si="9"/>
        <v>1.2945802386810458E-2</v>
      </c>
      <c r="AF34" s="10">
        <f t="shared" si="10"/>
        <v>12</v>
      </c>
      <c r="AG34" s="10">
        <f t="shared" si="11"/>
        <v>14</v>
      </c>
    </row>
    <row r="35" spans="3:33" x14ac:dyDescent="0.25">
      <c r="C35" s="5" t="s">
        <v>399</v>
      </c>
      <c r="D35" s="6">
        <v>540017</v>
      </c>
      <c r="E35" s="6" t="s">
        <v>55</v>
      </c>
      <c r="F35" s="6" t="s">
        <v>322</v>
      </c>
      <c r="G35" s="6" t="s">
        <v>1</v>
      </c>
      <c r="H35" s="6">
        <v>2</v>
      </c>
      <c r="I35" s="92">
        <v>4.1844626244946816</v>
      </c>
      <c r="J35" s="30">
        <v>4456</v>
      </c>
      <c r="K35" s="75"/>
      <c r="L35" s="31">
        <v>3972</v>
      </c>
      <c r="M35" s="47">
        <f t="shared" si="1"/>
        <v>0.89138240574506289</v>
      </c>
      <c r="N35" s="31">
        <v>150</v>
      </c>
      <c r="O35" s="47">
        <f t="shared" si="2"/>
        <v>3.3662477558348294E-2</v>
      </c>
      <c r="P35" s="31">
        <v>4</v>
      </c>
      <c r="Q35" s="47">
        <f t="shared" si="3"/>
        <v>8.9766606822262122E-4</v>
      </c>
      <c r="R35" s="31">
        <v>140</v>
      </c>
      <c r="S35" s="47">
        <f t="shared" si="4"/>
        <v>3.141831238779174E-2</v>
      </c>
      <c r="T35" s="31">
        <v>0</v>
      </c>
      <c r="U35" s="47">
        <f t="shared" si="5"/>
        <v>0</v>
      </c>
      <c r="V35" s="31">
        <v>19</v>
      </c>
      <c r="W35" s="47">
        <f t="shared" si="6"/>
        <v>4.263913824057451E-3</v>
      </c>
      <c r="X35" s="31">
        <v>171</v>
      </c>
      <c r="Y35" s="47">
        <f t="shared" si="7"/>
        <v>3.8375224416517056E-2</v>
      </c>
      <c r="Z35" s="47">
        <f t="shared" si="8"/>
        <v>0.10861759425493717</v>
      </c>
      <c r="AA35" s="67"/>
      <c r="AB35" s="31">
        <v>4408</v>
      </c>
      <c r="AC35" s="31">
        <v>48</v>
      </c>
      <c r="AD35" s="47">
        <f t="shared" si="9"/>
        <v>1.0771992818671455E-2</v>
      </c>
      <c r="AF35" s="6">
        <f t="shared" si="10"/>
        <v>60</v>
      </c>
      <c r="AG35" s="6">
        <f t="shared" si="11"/>
        <v>133</v>
      </c>
    </row>
    <row r="36" spans="3:33" x14ac:dyDescent="0.25">
      <c r="C36" s="15" t="s">
        <v>657</v>
      </c>
      <c r="D36" s="16" t="s">
        <v>11</v>
      </c>
      <c r="E36" s="16" t="s">
        <v>56</v>
      </c>
      <c r="F36" s="16" t="s">
        <v>323</v>
      </c>
      <c r="G36" s="16" t="s">
        <v>3</v>
      </c>
      <c r="H36" s="16">
        <v>2</v>
      </c>
      <c r="I36" s="96">
        <v>17.068851532910667</v>
      </c>
      <c r="J36" s="43">
        <v>43594</v>
      </c>
      <c r="K36" s="80"/>
      <c r="L36" s="43">
        <v>35822</v>
      </c>
      <c r="M36" s="52">
        <f t="shared" si="1"/>
        <v>0.82171858512639351</v>
      </c>
      <c r="N36" s="43">
        <v>3961</v>
      </c>
      <c r="O36" s="52">
        <f t="shared" si="2"/>
        <v>9.0861127678120837E-2</v>
      </c>
      <c r="P36" s="43">
        <v>141</v>
      </c>
      <c r="Q36" s="52">
        <f t="shared" si="3"/>
        <v>3.2343900536771115E-3</v>
      </c>
      <c r="R36" s="43">
        <v>640</v>
      </c>
      <c r="S36" s="52">
        <f t="shared" si="4"/>
        <v>1.4680919392576959E-2</v>
      </c>
      <c r="T36" s="43">
        <v>18</v>
      </c>
      <c r="U36" s="52">
        <f t="shared" si="5"/>
        <v>4.12900857916227E-4</v>
      </c>
      <c r="V36" s="43">
        <v>414</v>
      </c>
      <c r="W36" s="52">
        <f t="shared" si="6"/>
        <v>9.4967197320732204E-3</v>
      </c>
      <c r="X36" s="43">
        <v>2598</v>
      </c>
      <c r="Y36" s="52">
        <f t="shared" si="7"/>
        <v>5.95953571592421E-2</v>
      </c>
      <c r="Z36" s="52">
        <f t="shared" si="8"/>
        <v>0.17828141487360644</v>
      </c>
      <c r="AA36" s="71"/>
      <c r="AB36" s="43">
        <v>42683</v>
      </c>
      <c r="AC36" s="43">
        <v>911</v>
      </c>
      <c r="AD36" s="52">
        <f t="shared" si="9"/>
        <v>2.0897371197871266E-2</v>
      </c>
      <c r="AF36" s="6" t="str">
        <f t="shared" si="10"/>
        <v/>
      </c>
      <c r="AG36" s="6" t="str">
        <f t="shared" si="11"/>
        <v/>
      </c>
    </row>
    <row r="37" spans="3:33" x14ac:dyDescent="0.25">
      <c r="C37" s="5" t="s">
        <v>400</v>
      </c>
      <c r="D37" s="6">
        <v>540019</v>
      </c>
      <c r="E37" s="6" t="s">
        <v>57</v>
      </c>
      <c r="F37" s="6" t="s">
        <v>322</v>
      </c>
      <c r="G37" s="6" t="s">
        <v>1</v>
      </c>
      <c r="H37" s="6">
        <v>2</v>
      </c>
      <c r="I37" s="92">
        <v>1.5694563158958368</v>
      </c>
      <c r="J37" s="30">
        <v>2811</v>
      </c>
      <c r="K37" s="75"/>
      <c r="L37" s="31">
        <v>2674</v>
      </c>
      <c r="M37" s="47">
        <f t="shared" si="1"/>
        <v>0.95126289576663114</v>
      </c>
      <c r="N37" s="31">
        <v>18</v>
      </c>
      <c r="O37" s="47">
        <f t="shared" si="2"/>
        <v>6.4034151547491995E-3</v>
      </c>
      <c r="P37" s="31">
        <v>2</v>
      </c>
      <c r="Q37" s="47">
        <f t="shared" si="3"/>
        <v>7.1149057274991104E-4</v>
      </c>
      <c r="R37" s="31">
        <v>12</v>
      </c>
      <c r="S37" s="47">
        <f t="shared" si="4"/>
        <v>4.2689434364994666E-3</v>
      </c>
      <c r="T37" s="31">
        <v>0</v>
      </c>
      <c r="U37" s="47">
        <f t="shared" si="5"/>
        <v>0</v>
      </c>
      <c r="V37" s="31">
        <v>21</v>
      </c>
      <c r="W37" s="47">
        <f t="shared" si="6"/>
        <v>7.470651013874066E-3</v>
      </c>
      <c r="X37" s="31">
        <v>84</v>
      </c>
      <c r="Y37" s="47">
        <f t="shared" si="7"/>
        <v>2.9882604055496264E-2</v>
      </c>
      <c r="Z37" s="47">
        <f t="shared" si="8"/>
        <v>4.8737104233368911E-2</v>
      </c>
      <c r="AA37" s="67"/>
      <c r="AB37" s="31">
        <v>2771</v>
      </c>
      <c r="AC37" s="31">
        <v>40</v>
      </c>
      <c r="AD37" s="47">
        <f t="shared" si="9"/>
        <v>1.4229811454998222E-2</v>
      </c>
      <c r="AF37" s="6">
        <f t="shared" si="10"/>
        <v>169</v>
      </c>
      <c r="AG37" s="6">
        <f t="shared" si="11"/>
        <v>102</v>
      </c>
    </row>
    <row r="38" spans="3:33" x14ac:dyDescent="0.25">
      <c r="C38" s="7" t="s">
        <v>322</v>
      </c>
      <c r="D38" s="8"/>
      <c r="E38" s="8" t="s">
        <v>58</v>
      </c>
      <c r="F38" s="8"/>
      <c r="G38" s="8" t="s">
        <v>2</v>
      </c>
      <c r="H38" s="8">
        <v>2</v>
      </c>
      <c r="I38" s="41">
        <v>287.86098319795411</v>
      </c>
      <c r="J38" s="27">
        <v>94350</v>
      </c>
      <c r="K38" s="76"/>
      <c r="L38" s="27">
        <v>82665</v>
      </c>
      <c r="M38" s="49">
        <f t="shared" si="1"/>
        <v>0.87615262321144671</v>
      </c>
      <c r="N38" s="27">
        <v>4811</v>
      </c>
      <c r="O38" s="49">
        <f t="shared" si="2"/>
        <v>5.0990990990990991E-2</v>
      </c>
      <c r="P38" s="48">
        <v>209</v>
      </c>
      <c r="Q38" s="49">
        <f t="shared" si="3"/>
        <v>2.2151563328033914E-3</v>
      </c>
      <c r="R38" s="48">
        <v>1345</v>
      </c>
      <c r="S38" s="49">
        <f t="shared" si="4"/>
        <v>1.4255431902490725E-2</v>
      </c>
      <c r="T38" s="48">
        <v>20</v>
      </c>
      <c r="U38" s="49">
        <f t="shared" si="5"/>
        <v>2.1197668256491787E-4</v>
      </c>
      <c r="V38" s="48">
        <v>658</v>
      </c>
      <c r="W38" s="49">
        <f t="shared" si="6"/>
        <v>6.9740328563857971E-3</v>
      </c>
      <c r="X38" s="48">
        <v>4642</v>
      </c>
      <c r="Y38" s="49">
        <f t="shared" si="7"/>
        <v>4.9199788023317433E-2</v>
      </c>
      <c r="Z38" s="49">
        <f t="shared" si="8"/>
        <v>0.12384737678855326</v>
      </c>
      <c r="AA38" s="68"/>
      <c r="AB38" s="48">
        <v>92788</v>
      </c>
      <c r="AC38" s="48">
        <v>1562</v>
      </c>
      <c r="AD38" s="49">
        <f t="shared" si="9"/>
        <v>1.6555378908320085E-2</v>
      </c>
      <c r="AF38" s="85">
        <f t="shared" si="10"/>
        <v>8</v>
      </c>
      <c r="AG38" s="85">
        <f t="shared" si="11"/>
        <v>10</v>
      </c>
    </row>
    <row r="39" spans="3:33" x14ac:dyDescent="0.25">
      <c r="C39" s="9" t="s">
        <v>603</v>
      </c>
      <c r="D39" s="10">
        <v>540020</v>
      </c>
      <c r="E39" s="10" t="s">
        <v>9</v>
      </c>
      <c r="F39" s="10" t="s">
        <v>324</v>
      </c>
      <c r="G39" s="10" t="s">
        <v>0</v>
      </c>
      <c r="H39" s="10">
        <v>5</v>
      </c>
      <c r="I39" s="93">
        <v>279.81012937132573</v>
      </c>
      <c r="J39" s="40">
        <f>J41-J40</f>
        <v>5735</v>
      </c>
      <c r="K39" s="74"/>
      <c r="L39" s="40">
        <f t="shared" ref="L39:X39" si="17">L41-L40</f>
        <v>5531</v>
      </c>
      <c r="M39" s="46">
        <f t="shared" si="1"/>
        <v>0.96442894507410637</v>
      </c>
      <c r="N39" s="40">
        <f t="shared" si="17"/>
        <v>10</v>
      </c>
      <c r="O39" s="46">
        <f t="shared" si="2"/>
        <v>1.7436791630340018E-3</v>
      </c>
      <c r="P39" s="40">
        <f t="shared" si="17"/>
        <v>10</v>
      </c>
      <c r="Q39" s="46">
        <f t="shared" si="3"/>
        <v>1.7436791630340018E-3</v>
      </c>
      <c r="R39" s="40">
        <f t="shared" si="17"/>
        <v>11</v>
      </c>
      <c r="S39" s="46">
        <f t="shared" si="4"/>
        <v>1.9180470793374019E-3</v>
      </c>
      <c r="T39" s="40">
        <f t="shared" si="17"/>
        <v>2</v>
      </c>
      <c r="U39" s="46">
        <f t="shared" si="5"/>
        <v>3.4873583260680037E-4</v>
      </c>
      <c r="V39" s="40">
        <f t="shared" si="17"/>
        <v>2</v>
      </c>
      <c r="W39" s="46">
        <f t="shared" si="6"/>
        <v>3.4873583260680037E-4</v>
      </c>
      <c r="X39" s="40">
        <f t="shared" si="17"/>
        <v>169</v>
      </c>
      <c r="Y39" s="46">
        <f t="shared" si="7"/>
        <v>2.9468177855274631E-2</v>
      </c>
      <c r="Z39" s="46">
        <f t="shared" si="8"/>
        <v>3.557105492589363E-2</v>
      </c>
      <c r="AA39" s="66"/>
      <c r="AB39" s="40">
        <f>AB41-AB40</f>
        <v>5695</v>
      </c>
      <c r="AC39" s="40">
        <f>AC41-AC40</f>
        <v>40</v>
      </c>
      <c r="AD39" s="46">
        <f t="shared" si="9"/>
        <v>6.9747166521360072E-3</v>
      </c>
      <c r="AF39" s="10">
        <f t="shared" si="10"/>
        <v>45</v>
      </c>
      <c r="AG39" s="10">
        <f t="shared" si="11"/>
        <v>36</v>
      </c>
    </row>
    <row r="40" spans="3:33" x14ac:dyDescent="0.25">
      <c r="C40" s="5" t="s">
        <v>401</v>
      </c>
      <c r="D40" s="6">
        <v>540021</v>
      </c>
      <c r="E40" s="6" t="s">
        <v>59</v>
      </c>
      <c r="F40" s="6" t="s">
        <v>324</v>
      </c>
      <c r="G40" s="6" t="s">
        <v>1</v>
      </c>
      <c r="H40" s="6">
        <v>5</v>
      </c>
      <c r="I40" s="92">
        <v>0.46144171353345187</v>
      </c>
      <c r="J40" s="30">
        <v>494</v>
      </c>
      <c r="K40" s="75"/>
      <c r="L40" s="31">
        <v>472</v>
      </c>
      <c r="M40" s="47">
        <f t="shared" si="1"/>
        <v>0.95546558704453444</v>
      </c>
      <c r="N40" s="31">
        <v>3</v>
      </c>
      <c r="O40" s="47">
        <f t="shared" si="2"/>
        <v>6.0728744939271256E-3</v>
      </c>
      <c r="P40" s="31">
        <v>2</v>
      </c>
      <c r="Q40" s="47">
        <f t="shared" si="3"/>
        <v>4.048582995951417E-3</v>
      </c>
      <c r="R40" s="31">
        <v>2</v>
      </c>
      <c r="S40" s="47">
        <f t="shared" si="4"/>
        <v>4.048582995951417E-3</v>
      </c>
      <c r="T40" s="31">
        <v>0</v>
      </c>
      <c r="U40" s="47">
        <f t="shared" si="5"/>
        <v>0</v>
      </c>
      <c r="V40" s="31">
        <v>0</v>
      </c>
      <c r="W40" s="47">
        <f t="shared" si="6"/>
        <v>0</v>
      </c>
      <c r="X40" s="31">
        <v>15</v>
      </c>
      <c r="Y40" s="47">
        <f t="shared" si="7"/>
        <v>3.0364372469635626E-2</v>
      </c>
      <c r="Z40" s="47">
        <f t="shared" si="8"/>
        <v>4.4534412955465591E-2</v>
      </c>
      <c r="AA40" s="67"/>
      <c r="AB40" s="31">
        <v>486</v>
      </c>
      <c r="AC40" s="31">
        <v>8</v>
      </c>
      <c r="AD40" s="47">
        <f t="shared" si="9"/>
        <v>1.6194331983805668E-2</v>
      </c>
      <c r="AF40" s="6">
        <f t="shared" si="10"/>
        <v>184</v>
      </c>
      <c r="AG40" s="6">
        <f t="shared" si="11"/>
        <v>83</v>
      </c>
    </row>
    <row r="41" spans="3:33" x14ac:dyDescent="0.25">
      <c r="C41" s="7" t="s">
        <v>324</v>
      </c>
      <c r="D41" s="8"/>
      <c r="E41" s="8" t="s">
        <v>60</v>
      </c>
      <c r="F41" s="8"/>
      <c r="G41" s="8" t="s">
        <v>2</v>
      </c>
      <c r="H41" s="8">
        <v>5</v>
      </c>
      <c r="I41" s="41">
        <v>280.2715710848592</v>
      </c>
      <c r="J41" s="27">
        <v>6229</v>
      </c>
      <c r="K41" s="76"/>
      <c r="L41" s="27">
        <v>6003</v>
      </c>
      <c r="M41" s="49">
        <f t="shared" si="1"/>
        <v>0.96371809279178033</v>
      </c>
      <c r="N41" s="27">
        <v>13</v>
      </c>
      <c r="O41" s="49">
        <f t="shared" si="2"/>
        <v>2.0870123615347566E-3</v>
      </c>
      <c r="P41" s="48">
        <v>12</v>
      </c>
      <c r="Q41" s="49">
        <f t="shared" si="3"/>
        <v>1.9264729491090063E-3</v>
      </c>
      <c r="R41" s="48">
        <v>13</v>
      </c>
      <c r="S41" s="49">
        <f t="shared" si="4"/>
        <v>2.0870123615347566E-3</v>
      </c>
      <c r="T41" s="48">
        <v>2</v>
      </c>
      <c r="U41" s="49">
        <f t="shared" si="5"/>
        <v>3.2107882485150104E-4</v>
      </c>
      <c r="V41" s="48">
        <v>2</v>
      </c>
      <c r="W41" s="49">
        <f t="shared" si="6"/>
        <v>3.2107882485150104E-4</v>
      </c>
      <c r="X41" s="48">
        <v>184</v>
      </c>
      <c r="Y41" s="49">
        <f t="shared" si="7"/>
        <v>2.9539251886338096E-2</v>
      </c>
      <c r="Z41" s="49">
        <f t="shared" si="8"/>
        <v>3.6281907208219624E-2</v>
      </c>
      <c r="AA41" s="68"/>
      <c r="AB41" s="48">
        <v>6181</v>
      </c>
      <c r="AC41" s="48">
        <v>48</v>
      </c>
      <c r="AD41" s="49">
        <f t="shared" si="9"/>
        <v>7.7058917964360251E-3</v>
      </c>
      <c r="AF41" s="81">
        <f t="shared" si="10"/>
        <v>51</v>
      </c>
      <c r="AG41" s="81">
        <f t="shared" si="11"/>
        <v>44</v>
      </c>
    </row>
    <row r="42" spans="3:33" x14ac:dyDescent="0.25">
      <c r="C42" s="9" t="s">
        <v>604</v>
      </c>
      <c r="D42" s="10">
        <v>540022</v>
      </c>
      <c r="E42" s="10" t="s">
        <v>9</v>
      </c>
      <c r="F42" s="10" t="s">
        <v>325</v>
      </c>
      <c r="G42" s="10" t="s">
        <v>0</v>
      </c>
      <c r="H42" s="10">
        <v>3</v>
      </c>
      <c r="I42" s="93">
        <v>342.98739680840686</v>
      </c>
      <c r="J42" s="40">
        <f>J44-J43</f>
        <v>7655</v>
      </c>
      <c r="K42" s="74"/>
      <c r="L42" s="40">
        <f t="shared" ref="L42:X42" si="18">L44-L43</f>
        <v>7302</v>
      </c>
      <c r="M42" s="46">
        <f t="shared" si="1"/>
        <v>0.95388634879163947</v>
      </c>
      <c r="N42" s="40">
        <f t="shared" si="18"/>
        <v>13</v>
      </c>
      <c r="O42" s="46">
        <f t="shared" si="2"/>
        <v>1.6982364467668192E-3</v>
      </c>
      <c r="P42" s="40">
        <f t="shared" si="18"/>
        <v>29</v>
      </c>
      <c r="Q42" s="46">
        <f t="shared" si="3"/>
        <v>3.7883736120182887E-3</v>
      </c>
      <c r="R42" s="40">
        <f t="shared" si="18"/>
        <v>12</v>
      </c>
      <c r="S42" s="46">
        <f t="shared" si="4"/>
        <v>1.5676028739386022E-3</v>
      </c>
      <c r="T42" s="40">
        <f t="shared" si="18"/>
        <v>0</v>
      </c>
      <c r="U42" s="46">
        <f t="shared" si="5"/>
        <v>0</v>
      </c>
      <c r="V42" s="40">
        <f t="shared" si="18"/>
        <v>1</v>
      </c>
      <c r="W42" s="46">
        <f t="shared" si="6"/>
        <v>1.3063357282821686E-4</v>
      </c>
      <c r="X42" s="40">
        <f t="shared" si="18"/>
        <v>298</v>
      </c>
      <c r="Y42" s="46">
        <f t="shared" si="7"/>
        <v>3.8928804702808621E-2</v>
      </c>
      <c r="Z42" s="46">
        <f t="shared" si="8"/>
        <v>4.6113651208360543E-2</v>
      </c>
      <c r="AA42" s="66"/>
      <c r="AB42" s="40">
        <f>AB44-AB43</f>
        <v>7608</v>
      </c>
      <c r="AC42" s="40">
        <f>AC44-AC43</f>
        <v>47</v>
      </c>
      <c r="AD42" s="46">
        <f t="shared" si="9"/>
        <v>6.139777922926192E-3</v>
      </c>
      <c r="AF42" s="10">
        <f t="shared" si="10"/>
        <v>33</v>
      </c>
      <c r="AG42" s="10">
        <f t="shared" si="11"/>
        <v>46</v>
      </c>
    </row>
    <row r="43" spans="3:33" x14ac:dyDescent="0.25">
      <c r="C43" s="5" t="s">
        <v>4</v>
      </c>
      <c r="D43" s="6">
        <v>540023</v>
      </c>
      <c r="E43" s="6" t="s">
        <v>61</v>
      </c>
      <c r="F43" s="6" t="s">
        <v>325</v>
      </c>
      <c r="G43" s="6" t="s">
        <v>1</v>
      </c>
      <c r="H43" s="6">
        <v>3</v>
      </c>
      <c r="I43" s="92">
        <v>0.61435526202115986</v>
      </c>
      <c r="J43" s="30">
        <v>396</v>
      </c>
      <c r="K43" s="75"/>
      <c r="L43" s="31">
        <v>369</v>
      </c>
      <c r="M43" s="47">
        <f t="shared" si="1"/>
        <v>0.93181818181818177</v>
      </c>
      <c r="N43" s="31">
        <v>0</v>
      </c>
      <c r="O43" s="47">
        <f t="shared" si="2"/>
        <v>0</v>
      </c>
      <c r="P43" s="31">
        <v>0</v>
      </c>
      <c r="Q43" s="47">
        <f t="shared" si="3"/>
        <v>0</v>
      </c>
      <c r="R43" s="31">
        <v>4</v>
      </c>
      <c r="S43" s="47">
        <f t="shared" si="4"/>
        <v>1.0101010101010102E-2</v>
      </c>
      <c r="T43" s="31">
        <v>0</v>
      </c>
      <c r="U43" s="47">
        <f t="shared" si="5"/>
        <v>0</v>
      </c>
      <c r="V43" s="31">
        <v>0</v>
      </c>
      <c r="W43" s="47">
        <f t="shared" si="6"/>
        <v>0</v>
      </c>
      <c r="X43" s="31">
        <v>23</v>
      </c>
      <c r="Y43" s="47">
        <f t="shared" si="7"/>
        <v>5.808080808080808E-2</v>
      </c>
      <c r="Z43" s="47">
        <f t="shared" si="8"/>
        <v>6.8181818181818177E-2</v>
      </c>
      <c r="AA43" s="67"/>
      <c r="AB43" s="31">
        <v>391</v>
      </c>
      <c r="AC43" s="31">
        <v>5</v>
      </c>
      <c r="AD43" s="47">
        <f t="shared" si="9"/>
        <v>1.2626262626262626E-2</v>
      </c>
      <c r="AF43" s="6">
        <f t="shared" si="10"/>
        <v>115</v>
      </c>
      <c r="AG43" s="6">
        <f t="shared" si="11"/>
        <v>116</v>
      </c>
    </row>
    <row r="44" spans="3:33" x14ac:dyDescent="0.25">
      <c r="C44" s="7" t="s">
        <v>325</v>
      </c>
      <c r="D44" s="8"/>
      <c r="E44" s="8" t="s">
        <v>62</v>
      </c>
      <c r="F44" s="8"/>
      <c r="G44" s="8" t="s">
        <v>2</v>
      </c>
      <c r="H44" s="8">
        <v>3</v>
      </c>
      <c r="I44" s="41">
        <v>343.60175207042801</v>
      </c>
      <c r="J44" s="27">
        <v>8051</v>
      </c>
      <c r="K44" s="76"/>
      <c r="L44" s="27">
        <v>7671</v>
      </c>
      <c r="M44" s="49">
        <f t="shared" si="1"/>
        <v>0.95280089429884485</v>
      </c>
      <c r="N44" s="27">
        <v>13</v>
      </c>
      <c r="O44" s="49">
        <f t="shared" si="2"/>
        <v>1.6147062476710968E-3</v>
      </c>
      <c r="P44" s="48">
        <v>29</v>
      </c>
      <c r="Q44" s="49">
        <f t="shared" si="3"/>
        <v>3.6020370140355234E-3</v>
      </c>
      <c r="R44" s="48">
        <v>16</v>
      </c>
      <c r="S44" s="49">
        <f t="shared" si="4"/>
        <v>1.9873307663644266E-3</v>
      </c>
      <c r="T44" s="48">
        <v>0</v>
      </c>
      <c r="U44" s="49">
        <f t="shared" si="5"/>
        <v>0</v>
      </c>
      <c r="V44" s="48">
        <v>1</v>
      </c>
      <c r="W44" s="49">
        <f t="shared" si="6"/>
        <v>1.2420817289777666E-4</v>
      </c>
      <c r="X44" s="48">
        <v>321</v>
      </c>
      <c r="Y44" s="49">
        <f t="shared" si="7"/>
        <v>3.9870823500186316E-2</v>
      </c>
      <c r="Z44" s="49">
        <f t="shared" si="8"/>
        <v>4.7199105701155146E-2</v>
      </c>
      <c r="AA44" s="68"/>
      <c r="AB44" s="48">
        <v>7999</v>
      </c>
      <c r="AC44" s="48">
        <v>52</v>
      </c>
      <c r="AD44" s="49">
        <f t="shared" si="9"/>
        <v>6.4588249906843871E-3</v>
      </c>
      <c r="AF44" s="81">
        <f t="shared" si="10"/>
        <v>40</v>
      </c>
      <c r="AG44" s="81">
        <f t="shared" si="11"/>
        <v>51</v>
      </c>
    </row>
    <row r="45" spans="3:33" x14ac:dyDescent="0.25">
      <c r="C45" s="9" t="s">
        <v>605</v>
      </c>
      <c r="D45" s="10">
        <v>540024</v>
      </c>
      <c r="E45" s="10" t="s">
        <v>9</v>
      </c>
      <c r="F45" s="10" t="s">
        <v>326</v>
      </c>
      <c r="G45" s="10" t="s">
        <v>0</v>
      </c>
      <c r="H45" s="10">
        <v>6</v>
      </c>
      <c r="I45" s="93">
        <v>319.80611426508415</v>
      </c>
      <c r="J45" s="40">
        <f>J47-J46</f>
        <v>7155</v>
      </c>
      <c r="K45" s="74"/>
      <c r="L45" s="40">
        <f t="shared" ref="L45:X45" si="19">L47-L46</f>
        <v>6691</v>
      </c>
      <c r="M45" s="46">
        <f t="shared" si="1"/>
        <v>0.93515024458420681</v>
      </c>
      <c r="N45" s="40">
        <f t="shared" si="19"/>
        <v>173</v>
      </c>
      <c r="O45" s="46">
        <f t="shared" si="2"/>
        <v>2.4178895877009086E-2</v>
      </c>
      <c r="P45" s="40">
        <f t="shared" si="19"/>
        <v>18</v>
      </c>
      <c r="Q45" s="46">
        <f t="shared" si="3"/>
        <v>2.5157232704402514E-3</v>
      </c>
      <c r="R45" s="40">
        <f t="shared" si="19"/>
        <v>14</v>
      </c>
      <c r="S45" s="46">
        <f t="shared" si="4"/>
        <v>1.9566736547868622E-3</v>
      </c>
      <c r="T45" s="40">
        <f t="shared" si="19"/>
        <v>0</v>
      </c>
      <c r="U45" s="46">
        <f t="shared" si="5"/>
        <v>0</v>
      </c>
      <c r="V45" s="40">
        <f t="shared" si="19"/>
        <v>33</v>
      </c>
      <c r="W45" s="46">
        <f t="shared" si="6"/>
        <v>4.6121593291404616E-3</v>
      </c>
      <c r="X45" s="40">
        <f t="shared" si="19"/>
        <v>226</v>
      </c>
      <c r="Y45" s="46">
        <f t="shared" si="7"/>
        <v>3.1586303284416493E-2</v>
      </c>
      <c r="Z45" s="46">
        <f t="shared" si="8"/>
        <v>6.4849755415793159E-2</v>
      </c>
      <c r="AA45" s="66"/>
      <c r="AB45" s="40">
        <f>AB47-AB46</f>
        <v>7085</v>
      </c>
      <c r="AC45" s="40">
        <f>AC47-AC46</f>
        <v>70</v>
      </c>
      <c r="AD45" s="46">
        <f t="shared" si="9"/>
        <v>9.7833682739343116E-3</v>
      </c>
      <c r="AF45" s="10">
        <f t="shared" si="10"/>
        <v>16</v>
      </c>
      <c r="AG45" s="10">
        <f t="shared" si="11"/>
        <v>24</v>
      </c>
    </row>
    <row r="46" spans="3:33" x14ac:dyDescent="0.25">
      <c r="C46" s="5" t="s">
        <v>402</v>
      </c>
      <c r="D46" s="6">
        <v>540025</v>
      </c>
      <c r="E46" s="6" t="s">
        <v>63</v>
      </c>
      <c r="F46" s="6" t="s">
        <v>326</v>
      </c>
      <c r="G46" s="6" t="s">
        <v>1</v>
      </c>
      <c r="H46" s="6">
        <v>6</v>
      </c>
      <c r="I46" s="92">
        <v>0.37511695623768293</v>
      </c>
      <c r="J46" s="30">
        <v>653</v>
      </c>
      <c r="K46" s="75"/>
      <c r="L46" s="31">
        <v>613</v>
      </c>
      <c r="M46" s="47">
        <f t="shared" si="1"/>
        <v>0.93874425727411948</v>
      </c>
      <c r="N46" s="31">
        <v>1</v>
      </c>
      <c r="O46" s="47">
        <f t="shared" si="2"/>
        <v>1.5313935681470138E-3</v>
      </c>
      <c r="P46" s="31">
        <v>0</v>
      </c>
      <c r="Q46" s="47">
        <f t="shared" si="3"/>
        <v>0</v>
      </c>
      <c r="R46" s="31">
        <v>1</v>
      </c>
      <c r="S46" s="47">
        <f t="shared" si="4"/>
        <v>1.5313935681470138E-3</v>
      </c>
      <c r="T46" s="31">
        <v>0</v>
      </c>
      <c r="U46" s="47">
        <f t="shared" si="5"/>
        <v>0</v>
      </c>
      <c r="V46" s="31">
        <v>2</v>
      </c>
      <c r="W46" s="47">
        <f t="shared" si="6"/>
        <v>3.0627871362940277E-3</v>
      </c>
      <c r="X46" s="31">
        <v>36</v>
      </c>
      <c r="Y46" s="47">
        <f t="shared" si="7"/>
        <v>5.5130168453292494E-2</v>
      </c>
      <c r="Z46" s="47">
        <f t="shared" si="8"/>
        <v>6.1255742725880552E-2</v>
      </c>
      <c r="AA46" s="67"/>
      <c r="AB46" s="31">
        <v>646</v>
      </c>
      <c r="AC46" s="31">
        <v>7</v>
      </c>
      <c r="AD46" s="47">
        <f t="shared" si="9"/>
        <v>1.0719754977029096E-2</v>
      </c>
      <c r="AF46" s="6">
        <f t="shared" si="10"/>
        <v>131</v>
      </c>
      <c r="AG46" s="6">
        <f t="shared" si="11"/>
        <v>134</v>
      </c>
    </row>
    <row r="47" spans="3:33" x14ac:dyDescent="0.25">
      <c r="C47" s="7" t="s">
        <v>326</v>
      </c>
      <c r="D47" s="8"/>
      <c r="E47" s="8" t="s">
        <v>64</v>
      </c>
      <c r="F47" s="8"/>
      <c r="G47" s="8" t="s">
        <v>2</v>
      </c>
      <c r="H47" s="8">
        <v>6</v>
      </c>
      <c r="I47" s="41">
        <v>320.18123122132181</v>
      </c>
      <c r="J47" s="27">
        <v>7808</v>
      </c>
      <c r="K47" s="76"/>
      <c r="L47" s="27">
        <v>7304</v>
      </c>
      <c r="M47" s="49">
        <f t="shared" si="1"/>
        <v>0.93545081967213117</v>
      </c>
      <c r="N47" s="27">
        <v>174</v>
      </c>
      <c r="O47" s="49">
        <f t="shared" si="2"/>
        <v>2.2284836065573771E-2</v>
      </c>
      <c r="P47" s="48">
        <v>18</v>
      </c>
      <c r="Q47" s="49">
        <f t="shared" si="3"/>
        <v>2.305327868852459E-3</v>
      </c>
      <c r="R47" s="48">
        <v>15</v>
      </c>
      <c r="S47" s="49">
        <f t="shared" si="4"/>
        <v>1.9211065573770491E-3</v>
      </c>
      <c r="T47" s="48">
        <v>0</v>
      </c>
      <c r="U47" s="49">
        <f t="shared" si="5"/>
        <v>0</v>
      </c>
      <c r="V47" s="48">
        <v>35</v>
      </c>
      <c r="W47" s="49">
        <f t="shared" si="6"/>
        <v>4.4825819672131145E-3</v>
      </c>
      <c r="X47" s="48">
        <v>262</v>
      </c>
      <c r="Y47" s="49">
        <f t="shared" si="7"/>
        <v>3.3555327868852458E-2</v>
      </c>
      <c r="Z47" s="49">
        <f t="shared" si="8"/>
        <v>6.4549180327868855E-2</v>
      </c>
      <c r="AA47" s="68"/>
      <c r="AB47" s="48">
        <v>7731</v>
      </c>
      <c r="AC47" s="48">
        <v>77</v>
      </c>
      <c r="AD47" s="49">
        <f t="shared" si="9"/>
        <v>9.861680327868853E-3</v>
      </c>
      <c r="AF47" s="81">
        <f t="shared" si="10"/>
        <v>24</v>
      </c>
      <c r="AG47" s="81">
        <f t="shared" si="11"/>
        <v>34</v>
      </c>
    </row>
    <row r="48" spans="3:33" x14ac:dyDescent="0.25">
      <c r="C48" s="9" t="s">
        <v>606</v>
      </c>
      <c r="D48" s="10">
        <v>540026</v>
      </c>
      <c r="E48" s="10" t="s">
        <v>9</v>
      </c>
      <c r="F48" s="10" t="s">
        <v>327</v>
      </c>
      <c r="G48" s="10" t="s">
        <v>0</v>
      </c>
      <c r="H48" s="10">
        <v>4</v>
      </c>
      <c r="I48" s="93">
        <v>645.80234122743434</v>
      </c>
      <c r="J48" s="40">
        <f>J59-J58-J57-J56-J55-J54-J53-J52-J51-J50-J49</f>
        <v>24256</v>
      </c>
      <c r="K48" s="74"/>
      <c r="L48" s="40">
        <f t="shared" ref="L48:X48" si="20">L59-L58-L57-L56-L55-L54-L53-L52-L51-L50-L49</f>
        <v>22291</v>
      </c>
      <c r="M48" s="46">
        <f t="shared" si="1"/>
        <v>0.91898911609498679</v>
      </c>
      <c r="N48" s="40">
        <f t="shared" si="20"/>
        <v>782</v>
      </c>
      <c r="O48" s="46">
        <f t="shared" si="2"/>
        <v>3.2239445910290238E-2</v>
      </c>
      <c r="P48" s="40">
        <f t="shared" si="20"/>
        <v>59</v>
      </c>
      <c r="Q48" s="46">
        <f t="shared" si="3"/>
        <v>2.4323878627968338E-3</v>
      </c>
      <c r="R48" s="40">
        <f t="shared" si="20"/>
        <v>41</v>
      </c>
      <c r="S48" s="46">
        <f t="shared" si="4"/>
        <v>1.6903034300791557E-3</v>
      </c>
      <c r="T48" s="40">
        <f t="shared" si="20"/>
        <v>2</v>
      </c>
      <c r="U48" s="46">
        <f t="shared" si="5"/>
        <v>8.2453825857519786E-5</v>
      </c>
      <c r="V48" s="40">
        <f t="shared" si="20"/>
        <v>108</v>
      </c>
      <c r="W48" s="46">
        <f t="shared" si="6"/>
        <v>4.4525065963060689E-3</v>
      </c>
      <c r="X48" s="40">
        <f t="shared" si="20"/>
        <v>973</v>
      </c>
      <c r="Y48" s="46">
        <f t="shared" si="7"/>
        <v>4.0113786279683379E-2</v>
      </c>
      <c r="Z48" s="46">
        <f t="shared" si="8"/>
        <v>8.1010883905013195E-2</v>
      </c>
      <c r="AA48" s="66"/>
      <c r="AB48" s="40">
        <f>AB59-AB58-AB57-AB56-AB55-AB54-AB53-AB52-AB51-AB50-AB49</f>
        <v>24037</v>
      </c>
      <c r="AC48" s="40">
        <f>AC59-AC58-AC57-AC56-AC55-AC54-AC53-AC52-AC51-AC50-AC49</f>
        <v>219</v>
      </c>
      <c r="AD48" s="46">
        <f t="shared" si="9"/>
        <v>9.0286939313984176E-3</v>
      </c>
      <c r="AF48" s="87">
        <f t="shared" si="10"/>
        <v>10</v>
      </c>
      <c r="AG48" s="10">
        <f t="shared" si="11"/>
        <v>30</v>
      </c>
    </row>
    <row r="49" spans="3:33" x14ac:dyDescent="0.25">
      <c r="C49" s="5" t="s">
        <v>403</v>
      </c>
      <c r="D49" s="6">
        <v>540027</v>
      </c>
      <c r="E49" s="6" t="s">
        <v>65</v>
      </c>
      <c r="F49" s="6" t="s">
        <v>327</v>
      </c>
      <c r="G49" s="6" t="s">
        <v>1</v>
      </c>
      <c r="H49" s="6">
        <v>4</v>
      </c>
      <c r="I49" s="92">
        <v>1.6625905258673119</v>
      </c>
      <c r="J49" s="30">
        <v>1303</v>
      </c>
      <c r="K49" s="75"/>
      <c r="L49" s="31">
        <v>1242</v>
      </c>
      <c r="M49" s="47">
        <f t="shared" si="1"/>
        <v>0.95318495778971601</v>
      </c>
      <c r="N49" s="31">
        <v>11</v>
      </c>
      <c r="O49" s="47">
        <f t="shared" si="2"/>
        <v>8.4420567920184195E-3</v>
      </c>
      <c r="P49" s="31">
        <v>2</v>
      </c>
      <c r="Q49" s="47">
        <f t="shared" si="3"/>
        <v>1.5349194167306216E-3</v>
      </c>
      <c r="R49" s="31">
        <v>1</v>
      </c>
      <c r="S49" s="47">
        <f t="shared" si="4"/>
        <v>7.6745970836531081E-4</v>
      </c>
      <c r="T49" s="31">
        <v>0</v>
      </c>
      <c r="U49" s="47">
        <f t="shared" si="5"/>
        <v>0</v>
      </c>
      <c r="V49" s="31">
        <v>2</v>
      </c>
      <c r="W49" s="47">
        <f t="shared" si="6"/>
        <v>1.5349194167306216E-3</v>
      </c>
      <c r="X49" s="31">
        <v>45</v>
      </c>
      <c r="Y49" s="47">
        <f t="shared" si="7"/>
        <v>3.4535686876438987E-2</v>
      </c>
      <c r="Z49" s="47">
        <f t="shared" si="8"/>
        <v>4.6815042210283965E-2</v>
      </c>
      <c r="AA49" s="67"/>
      <c r="AB49" s="31">
        <v>1292</v>
      </c>
      <c r="AC49" s="31">
        <v>11</v>
      </c>
      <c r="AD49" s="47">
        <f t="shared" si="9"/>
        <v>8.4420567920184195E-3</v>
      </c>
      <c r="AF49" s="6">
        <f t="shared" si="10"/>
        <v>174</v>
      </c>
      <c r="AG49" s="6">
        <f t="shared" si="11"/>
        <v>158</v>
      </c>
    </row>
    <row r="50" spans="3:33" x14ac:dyDescent="0.25">
      <c r="C50" s="13" t="s">
        <v>404</v>
      </c>
      <c r="D50" s="14">
        <v>540293</v>
      </c>
      <c r="E50" s="14" t="s">
        <v>66</v>
      </c>
      <c r="F50" s="14" t="s">
        <v>327</v>
      </c>
      <c r="G50" s="14" t="s">
        <v>1</v>
      </c>
      <c r="H50" s="14">
        <v>4</v>
      </c>
      <c r="I50" s="95">
        <v>5.5801743854668189</v>
      </c>
      <c r="J50" s="35">
        <v>2887</v>
      </c>
      <c r="K50" s="79"/>
      <c r="L50" s="35">
        <v>2652</v>
      </c>
      <c r="M50" s="51">
        <f t="shared" si="1"/>
        <v>0.91860062348458604</v>
      </c>
      <c r="N50" s="35">
        <v>52</v>
      </c>
      <c r="O50" s="51">
        <f t="shared" si="2"/>
        <v>1.8011776931070315E-2</v>
      </c>
      <c r="P50" s="35">
        <v>6</v>
      </c>
      <c r="Q50" s="51">
        <f t="shared" si="3"/>
        <v>2.0782819535850364E-3</v>
      </c>
      <c r="R50" s="35">
        <v>8</v>
      </c>
      <c r="S50" s="51">
        <f t="shared" si="4"/>
        <v>2.7710426047800486E-3</v>
      </c>
      <c r="T50" s="35">
        <v>0</v>
      </c>
      <c r="U50" s="51">
        <f t="shared" si="5"/>
        <v>0</v>
      </c>
      <c r="V50" s="35">
        <v>9</v>
      </c>
      <c r="W50" s="51">
        <f t="shared" si="6"/>
        <v>3.1174229303775544E-3</v>
      </c>
      <c r="X50" s="35">
        <v>160</v>
      </c>
      <c r="Y50" s="51">
        <f t="shared" si="7"/>
        <v>5.5420852095600971E-2</v>
      </c>
      <c r="Z50" s="51">
        <f t="shared" si="8"/>
        <v>8.1399376515413915E-2</v>
      </c>
      <c r="AA50" s="70"/>
      <c r="AB50" s="35">
        <v>2807</v>
      </c>
      <c r="AC50" s="35">
        <v>80</v>
      </c>
      <c r="AD50" s="51">
        <f t="shared" si="9"/>
        <v>2.7710426047800486E-2</v>
      </c>
      <c r="AF50" s="14">
        <f t="shared" si="10"/>
        <v>87</v>
      </c>
      <c r="AG50" s="14">
        <f t="shared" si="11"/>
        <v>27</v>
      </c>
    </row>
    <row r="51" spans="3:33" x14ac:dyDescent="0.25">
      <c r="C51" s="5" t="s">
        <v>405</v>
      </c>
      <c r="D51" s="6">
        <v>540294</v>
      </c>
      <c r="E51" s="6" t="s">
        <v>67</v>
      </c>
      <c r="F51" s="6" t="s">
        <v>327</v>
      </c>
      <c r="G51" s="6" t="s">
        <v>1</v>
      </c>
      <c r="H51" s="6">
        <v>4</v>
      </c>
      <c r="I51" s="92">
        <v>1.627237878215593</v>
      </c>
      <c r="J51" s="30">
        <v>553</v>
      </c>
      <c r="K51" s="75"/>
      <c r="L51" s="31">
        <v>514</v>
      </c>
      <c r="M51" s="47">
        <f t="shared" si="1"/>
        <v>0.92947558770343586</v>
      </c>
      <c r="N51" s="31">
        <v>1</v>
      </c>
      <c r="O51" s="47">
        <f t="shared" si="2"/>
        <v>1.8083182640144665E-3</v>
      </c>
      <c r="P51" s="31">
        <v>3</v>
      </c>
      <c r="Q51" s="47">
        <f t="shared" si="3"/>
        <v>5.4249547920433997E-3</v>
      </c>
      <c r="R51" s="31">
        <v>0</v>
      </c>
      <c r="S51" s="47">
        <f t="shared" si="4"/>
        <v>0</v>
      </c>
      <c r="T51" s="31">
        <v>0</v>
      </c>
      <c r="U51" s="47">
        <f t="shared" si="5"/>
        <v>0</v>
      </c>
      <c r="V51" s="31">
        <v>2</v>
      </c>
      <c r="W51" s="47">
        <f t="shared" si="6"/>
        <v>3.616636528028933E-3</v>
      </c>
      <c r="X51" s="31">
        <v>33</v>
      </c>
      <c r="Y51" s="47">
        <f t="shared" si="7"/>
        <v>5.9674502712477394E-2</v>
      </c>
      <c r="Z51" s="47">
        <f t="shared" si="8"/>
        <v>7.0524412296564198E-2</v>
      </c>
      <c r="AA51" s="67"/>
      <c r="AB51" s="31">
        <v>551</v>
      </c>
      <c r="AC51" s="31">
        <v>2</v>
      </c>
      <c r="AD51" s="47">
        <f t="shared" si="9"/>
        <v>3.616636528028933E-3</v>
      </c>
      <c r="AF51" s="6">
        <f t="shared" si="10"/>
        <v>106</v>
      </c>
      <c r="AG51" s="6">
        <f t="shared" si="11"/>
        <v>199</v>
      </c>
    </row>
    <row r="52" spans="3:33" x14ac:dyDescent="0.25">
      <c r="C52" s="5" t="s">
        <v>406</v>
      </c>
      <c r="D52" s="6">
        <v>540028</v>
      </c>
      <c r="E52" s="6" t="s">
        <v>68</v>
      </c>
      <c r="F52" s="6" t="s">
        <v>327</v>
      </c>
      <c r="G52" s="6" t="s">
        <v>1</v>
      </c>
      <c r="H52" s="6">
        <v>4</v>
      </c>
      <c r="I52" s="92">
        <v>0.40584699649928635</v>
      </c>
      <c r="J52" s="30">
        <v>324</v>
      </c>
      <c r="K52" s="75"/>
      <c r="L52" s="31">
        <v>317</v>
      </c>
      <c r="M52" s="47">
        <f t="shared" si="1"/>
        <v>0.97839506172839508</v>
      </c>
      <c r="N52" s="31">
        <v>0</v>
      </c>
      <c r="O52" s="47">
        <f t="shared" si="2"/>
        <v>0</v>
      </c>
      <c r="P52" s="31">
        <v>0</v>
      </c>
      <c r="Q52" s="47">
        <f t="shared" si="3"/>
        <v>0</v>
      </c>
      <c r="R52" s="31">
        <v>0</v>
      </c>
      <c r="S52" s="47">
        <f t="shared" si="4"/>
        <v>0</v>
      </c>
      <c r="T52" s="31">
        <v>0</v>
      </c>
      <c r="U52" s="47">
        <f t="shared" si="5"/>
        <v>0</v>
      </c>
      <c r="V52" s="31">
        <v>1</v>
      </c>
      <c r="W52" s="47">
        <f t="shared" si="6"/>
        <v>3.0864197530864196E-3</v>
      </c>
      <c r="X52" s="31">
        <v>6</v>
      </c>
      <c r="Y52" s="47">
        <f t="shared" si="7"/>
        <v>1.8518518518518517E-2</v>
      </c>
      <c r="Z52" s="47">
        <f t="shared" si="8"/>
        <v>2.1604938271604937E-2</v>
      </c>
      <c r="AA52" s="67"/>
      <c r="AB52" s="31">
        <v>323</v>
      </c>
      <c r="AC52" s="31">
        <v>1</v>
      </c>
      <c r="AD52" s="47">
        <f t="shared" si="9"/>
        <v>3.0864197530864196E-3</v>
      </c>
      <c r="AF52" s="6">
        <f t="shared" si="10"/>
        <v>221</v>
      </c>
      <c r="AG52" s="6">
        <f t="shared" si="11"/>
        <v>204</v>
      </c>
    </row>
    <row r="53" spans="3:33" x14ac:dyDescent="0.25">
      <c r="C53" s="15" t="s">
        <v>660</v>
      </c>
      <c r="D53" s="16" t="s">
        <v>12</v>
      </c>
      <c r="E53" s="16" t="s">
        <v>69</v>
      </c>
      <c r="F53" s="16" t="s">
        <v>328</v>
      </c>
      <c r="G53" s="16" t="s">
        <v>3</v>
      </c>
      <c r="H53" s="16">
        <v>4</v>
      </c>
      <c r="I53" s="96">
        <v>1.2139037221606599</v>
      </c>
      <c r="J53" s="43">
        <v>976</v>
      </c>
      <c r="K53" s="80"/>
      <c r="L53" s="43">
        <v>735</v>
      </c>
      <c r="M53" s="52">
        <f t="shared" si="1"/>
        <v>0.75307377049180324</v>
      </c>
      <c r="N53" s="43">
        <v>140</v>
      </c>
      <c r="O53" s="52">
        <f t="shared" si="2"/>
        <v>0.14344262295081966</v>
      </c>
      <c r="P53" s="43">
        <v>3</v>
      </c>
      <c r="Q53" s="52">
        <f t="shared" si="3"/>
        <v>3.0737704918032786E-3</v>
      </c>
      <c r="R53" s="43">
        <v>17</v>
      </c>
      <c r="S53" s="52">
        <f t="shared" si="4"/>
        <v>1.7418032786885244E-2</v>
      </c>
      <c r="T53" s="43">
        <v>0</v>
      </c>
      <c r="U53" s="52">
        <f t="shared" si="5"/>
        <v>0</v>
      </c>
      <c r="V53" s="43">
        <v>15</v>
      </c>
      <c r="W53" s="52">
        <f t="shared" si="6"/>
        <v>1.5368852459016393E-2</v>
      </c>
      <c r="X53" s="43">
        <v>66</v>
      </c>
      <c r="Y53" s="52">
        <f t="shared" si="7"/>
        <v>6.7622950819672137E-2</v>
      </c>
      <c r="Z53" s="52">
        <f t="shared" si="8"/>
        <v>0.2469262295081967</v>
      </c>
      <c r="AA53" s="71"/>
      <c r="AB53" s="43">
        <v>958</v>
      </c>
      <c r="AC53" s="43">
        <v>18</v>
      </c>
      <c r="AD53" s="52">
        <f t="shared" si="9"/>
        <v>1.8442622950819672E-2</v>
      </c>
      <c r="AF53" s="6" t="str">
        <f t="shared" si="10"/>
        <v/>
      </c>
      <c r="AG53" s="6" t="str">
        <f t="shared" si="11"/>
        <v/>
      </c>
    </row>
    <row r="54" spans="3:33" x14ac:dyDescent="0.25">
      <c r="C54" s="5" t="s">
        <v>407</v>
      </c>
      <c r="D54" s="6">
        <v>540280</v>
      </c>
      <c r="E54" s="6" t="s">
        <v>70</v>
      </c>
      <c r="F54" s="6" t="s">
        <v>327</v>
      </c>
      <c r="G54" s="6" t="s">
        <v>1</v>
      </c>
      <c r="H54" s="6">
        <v>4</v>
      </c>
      <c r="I54" s="92">
        <v>1.3983466896374823</v>
      </c>
      <c r="J54" s="30">
        <v>1125</v>
      </c>
      <c r="K54" s="75"/>
      <c r="L54" s="31">
        <v>819</v>
      </c>
      <c r="M54" s="47">
        <f t="shared" si="1"/>
        <v>0.72799999999999998</v>
      </c>
      <c r="N54" s="31">
        <v>211</v>
      </c>
      <c r="O54" s="47">
        <f t="shared" si="2"/>
        <v>0.18755555555555556</v>
      </c>
      <c r="P54" s="31">
        <v>2</v>
      </c>
      <c r="Q54" s="47">
        <f t="shared" si="3"/>
        <v>1.7777777777777779E-3</v>
      </c>
      <c r="R54" s="31">
        <v>1</v>
      </c>
      <c r="S54" s="47">
        <f t="shared" si="4"/>
        <v>8.8888888888888893E-4</v>
      </c>
      <c r="T54" s="31">
        <v>0</v>
      </c>
      <c r="U54" s="47">
        <f t="shared" si="5"/>
        <v>0</v>
      </c>
      <c r="V54" s="31">
        <v>11</v>
      </c>
      <c r="W54" s="47">
        <f t="shared" si="6"/>
        <v>9.7777777777777776E-3</v>
      </c>
      <c r="X54" s="31">
        <v>81</v>
      </c>
      <c r="Y54" s="47">
        <f t="shared" si="7"/>
        <v>7.1999999999999995E-2</v>
      </c>
      <c r="Z54" s="47">
        <f t="shared" si="8"/>
        <v>0.27200000000000002</v>
      </c>
      <c r="AA54" s="67"/>
      <c r="AB54" s="31">
        <v>1100</v>
      </c>
      <c r="AC54" s="31">
        <v>25</v>
      </c>
      <c r="AD54" s="47">
        <f t="shared" si="9"/>
        <v>2.2222222222222223E-2</v>
      </c>
      <c r="AF54" s="6">
        <f t="shared" si="10"/>
        <v>14</v>
      </c>
      <c r="AG54" s="6">
        <f t="shared" si="11"/>
        <v>47</v>
      </c>
    </row>
    <row r="55" spans="3:33" x14ac:dyDescent="0.25">
      <c r="C55" s="5" t="s">
        <v>408</v>
      </c>
      <c r="D55" s="6">
        <v>540031</v>
      </c>
      <c r="E55" s="6" t="s">
        <v>71</v>
      </c>
      <c r="F55" s="6" t="s">
        <v>327</v>
      </c>
      <c r="G55" s="6" t="s">
        <v>1</v>
      </c>
      <c r="H55" s="6">
        <v>4</v>
      </c>
      <c r="I55" s="92">
        <v>9.6222691491939898</v>
      </c>
      <c r="J55" s="30">
        <v>8179</v>
      </c>
      <c r="K55" s="75"/>
      <c r="L55" s="31">
        <v>7126</v>
      </c>
      <c r="M55" s="47">
        <f t="shared" si="1"/>
        <v>0.87125565472551658</v>
      </c>
      <c r="N55" s="31">
        <v>448</v>
      </c>
      <c r="O55" s="47">
        <f t="shared" si="2"/>
        <v>5.4774422301014793E-2</v>
      </c>
      <c r="P55" s="31">
        <v>28</v>
      </c>
      <c r="Q55" s="47">
        <f t="shared" si="3"/>
        <v>3.4234013938134245E-3</v>
      </c>
      <c r="R55" s="31">
        <v>37</v>
      </c>
      <c r="S55" s="47">
        <f t="shared" si="4"/>
        <v>4.5237804132534538E-3</v>
      </c>
      <c r="T55" s="31">
        <v>0</v>
      </c>
      <c r="U55" s="47">
        <f t="shared" si="5"/>
        <v>0</v>
      </c>
      <c r="V55" s="31">
        <v>56</v>
      </c>
      <c r="W55" s="47">
        <f t="shared" si="6"/>
        <v>6.8468027876268491E-3</v>
      </c>
      <c r="X55" s="31">
        <v>484</v>
      </c>
      <c r="Y55" s="47">
        <f t="shared" si="7"/>
        <v>5.9175938378774912E-2</v>
      </c>
      <c r="Z55" s="47">
        <f t="shared" si="8"/>
        <v>0.12874434527448342</v>
      </c>
      <c r="AA55" s="67"/>
      <c r="AB55" s="31">
        <v>8022</v>
      </c>
      <c r="AC55" s="31">
        <v>157</v>
      </c>
      <c r="AD55" s="47">
        <f t="shared" si="9"/>
        <v>1.9195500672453847E-2</v>
      </c>
      <c r="AF55" s="6">
        <f t="shared" si="10"/>
        <v>43</v>
      </c>
      <c r="AG55" s="6">
        <f t="shared" si="11"/>
        <v>61</v>
      </c>
    </row>
    <row r="56" spans="3:33" x14ac:dyDescent="0.25">
      <c r="C56" s="5" t="s">
        <v>409</v>
      </c>
      <c r="D56" s="6">
        <v>540032</v>
      </c>
      <c r="E56" s="6" t="s">
        <v>72</v>
      </c>
      <c r="F56" s="6" t="s">
        <v>327</v>
      </c>
      <c r="G56" s="6" t="s">
        <v>1</v>
      </c>
      <c r="H56" s="6">
        <v>4</v>
      </c>
      <c r="I56" s="92">
        <v>0.29967247953424159</v>
      </c>
      <c r="J56" s="30">
        <v>136</v>
      </c>
      <c r="K56" s="75"/>
      <c r="L56" s="31">
        <v>130</v>
      </c>
      <c r="M56" s="47">
        <f t="shared" si="1"/>
        <v>0.95588235294117652</v>
      </c>
      <c r="N56" s="31">
        <v>1</v>
      </c>
      <c r="O56" s="47">
        <f t="shared" si="2"/>
        <v>7.3529411764705881E-3</v>
      </c>
      <c r="P56" s="31">
        <v>0</v>
      </c>
      <c r="Q56" s="47">
        <f t="shared" si="3"/>
        <v>0</v>
      </c>
      <c r="R56" s="31">
        <v>0</v>
      </c>
      <c r="S56" s="47">
        <f t="shared" si="4"/>
        <v>0</v>
      </c>
      <c r="T56" s="31">
        <v>0</v>
      </c>
      <c r="U56" s="47">
        <f t="shared" si="5"/>
        <v>0</v>
      </c>
      <c r="V56" s="31">
        <v>0</v>
      </c>
      <c r="W56" s="47">
        <f t="shared" si="6"/>
        <v>0</v>
      </c>
      <c r="X56" s="31">
        <v>5</v>
      </c>
      <c r="Y56" s="47">
        <f t="shared" si="7"/>
        <v>3.6764705882352942E-2</v>
      </c>
      <c r="Z56" s="47">
        <f t="shared" si="8"/>
        <v>4.4117647058823532E-2</v>
      </c>
      <c r="AA56" s="67"/>
      <c r="AB56" s="31">
        <v>136</v>
      </c>
      <c r="AC56" s="31">
        <v>0</v>
      </c>
      <c r="AD56" s="47">
        <f t="shared" si="9"/>
        <v>0</v>
      </c>
      <c r="AF56" s="6">
        <f t="shared" si="10"/>
        <v>186</v>
      </c>
      <c r="AG56" s="6">
        <f t="shared" si="11"/>
        <v>215</v>
      </c>
    </row>
    <row r="57" spans="3:33" x14ac:dyDescent="0.25">
      <c r="C57" s="15" t="s">
        <v>659</v>
      </c>
      <c r="D57" s="16" t="s">
        <v>13</v>
      </c>
      <c r="E57" s="16" t="s">
        <v>73</v>
      </c>
      <c r="F57" s="16" t="s">
        <v>329</v>
      </c>
      <c r="G57" s="16" t="s">
        <v>3</v>
      </c>
      <c r="H57" s="16">
        <v>4</v>
      </c>
      <c r="I57" s="96">
        <v>0.49741281841510315</v>
      </c>
      <c r="J57" s="43">
        <v>744</v>
      </c>
      <c r="K57" s="80"/>
      <c r="L57" s="43">
        <v>654</v>
      </c>
      <c r="M57" s="52">
        <f t="shared" si="1"/>
        <v>0.87903225806451613</v>
      </c>
      <c r="N57" s="43">
        <v>34</v>
      </c>
      <c r="O57" s="52">
        <f t="shared" si="2"/>
        <v>4.5698924731182797E-2</v>
      </c>
      <c r="P57" s="43">
        <v>1</v>
      </c>
      <c r="Q57" s="52">
        <f t="shared" si="3"/>
        <v>1.3440860215053765E-3</v>
      </c>
      <c r="R57" s="43">
        <v>0</v>
      </c>
      <c r="S57" s="52">
        <f t="shared" si="4"/>
        <v>0</v>
      </c>
      <c r="T57" s="43">
        <v>0</v>
      </c>
      <c r="U57" s="52">
        <f t="shared" si="5"/>
        <v>0</v>
      </c>
      <c r="V57" s="43">
        <v>2</v>
      </c>
      <c r="W57" s="52">
        <f t="shared" si="6"/>
        <v>2.6881720430107529E-3</v>
      </c>
      <c r="X57" s="43">
        <v>53</v>
      </c>
      <c r="Y57" s="52">
        <f t="shared" si="7"/>
        <v>7.1236559139784952E-2</v>
      </c>
      <c r="Z57" s="52">
        <f t="shared" si="8"/>
        <v>0.12096774193548387</v>
      </c>
      <c r="AA57" s="71"/>
      <c r="AB57" s="43">
        <v>732</v>
      </c>
      <c r="AC57" s="43">
        <v>12</v>
      </c>
      <c r="AD57" s="52">
        <f t="shared" si="9"/>
        <v>1.6129032258064516E-2</v>
      </c>
      <c r="AF57" s="6" t="str">
        <f t="shared" si="10"/>
        <v/>
      </c>
      <c r="AG57" s="6" t="str">
        <f t="shared" si="11"/>
        <v/>
      </c>
    </row>
    <row r="58" spans="3:33" x14ac:dyDescent="0.25">
      <c r="C58" s="17" t="s">
        <v>410</v>
      </c>
      <c r="D58" s="18">
        <v>540050</v>
      </c>
      <c r="E58" s="18" t="s">
        <v>74</v>
      </c>
      <c r="F58" s="18" t="s">
        <v>327</v>
      </c>
      <c r="G58" s="18" t="s">
        <v>1</v>
      </c>
      <c r="H58" s="18">
        <v>4</v>
      </c>
      <c r="I58" s="97">
        <v>9.4192843463469136E-2</v>
      </c>
      <c r="J58" s="117">
        <v>5</v>
      </c>
      <c r="K58" s="75"/>
      <c r="L58" s="117">
        <v>3</v>
      </c>
      <c r="M58" s="118">
        <f t="shared" si="1"/>
        <v>0.6</v>
      </c>
      <c r="N58" s="117">
        <v>0</v>
      </c>
      <c r="O58" s="118">
        <f t="shared" si="2"/>
        <v>0</v>
      </c>
      <c r="P58" s="117">
        <v>0</v>
      </c>
      <c r="Q58" s="118">
        <f t="shared" si="3"/>
        <v>0</v>
      </c>
      <c r="R58" s="117">
        <v>0</v>
      </c>
      <c r="S58" s="118">
        <f t="shared" si="4"/>
        <v>0</v>
      </c>
      <c r="T58" s="117">
        <v>0</v>
      </c>
      <c r="U58" s="118">
        <f t="shared" si="5"/>
        <v>0</v>
      </c>
      <c r="V58" s="117">
        <v>0</v>
      </c>
      <c r="W58" s="118">
        <f t="shared" si="6"/>
        <v>0</v>
      </c>
      <c r="X58" s="117">
        <v>2</v>
      </c>
      <c r="Y58" s="118">
        <f t="shared" si="7"/>
        <v>0.4</v>
      </c>
      <c r="Z58" s="118">
        <f t="shared" si="8"/>
        <v>0.4</v>
      </c>
      <c r="AA58" s="119"/>
      <c r="AB58" s="117">
        <v>5</v>
      </c>
      <c r="AC58" s="117">
        <v>0</v>
      </c>
      <c r="AD58" s="118">
        <f t="shared" si="9"/>
        <v>0</v>
      </c>
      <c r="AE58" s="120"/>
      <c r="AF58" s="121">
        <f t="shared" si="10"/>
        <v>4</v>
      </c>
      <c r="AG58" s="18">
        <f t="shared" si="11"/>
        <v>215</v>
      </c>
    </row>
    <row r="59" spans="3:33" x14ac:dyDescent="0.25">
      <c r="C59" s="7" t="s">
        <v>327</v>
      </c>
      <c r="D59" s="8"/>
      <c r="E59" s="8" t="s">
        <v>75</v>
      </c>
      <c r="F59" s="8"/>
      <c r="G59" s="8" t="s">
        <v>2</v>
      </c>
      <c r="H59" s="8">
        <v>4</v>
      </c>
      <c r="I59" s="41">
        <v>668.20398871588839</v>
      </c>
      <c r="J59" s="27">
        <v>40488</v>
      </c>
      <c r="K59" s="76"/>
      <c r="L59" s="27">
        <v>36483</v>
      </c>
      <c r="M59" s="49">
        <f t="shared" si="1"/>
        <v>0.90108180201541199</v>
      </c>
      <c r="N59" s="27">
        <v>1680</v>
      </c>
      <c r="O59" s="49">
        <f t="shared" si="2"/>
        <v>4.1493775933609957E-2</v>
      </c>
      <c r="P59" s="48">
        <v>104</v>
      </c>
      <c r="Q59" s="49">
        <f t="shared" si="3"/>
        <v>2.5686623196996641E-3</v>
      </c>
      <c r="R59" s="48">
        <v>105</v>
      </c>
      <c r="S59" s="49">
        <f t="shared" si="4"/>
        <v>2.5933609958506223E-3</v>
      </c>
      <c r="T59" s="48">
        <v>2</v>
      </c>
      <c r="U59" s="49">
        <f t="shared" si="5"/>
        <v>4.9397352301916618E-5</v>
      </c>
      <c r="V59" s="48">
        <v>206</v>
      </c>
      <c r="W59" s="49">
        <f t="shared" si="6"/>
        <v>5.0879272870974117E-3</v>
      </c>
      <c r="X59" s="48">
        <v>1908</v>
      </c>
      <c r="Y59" s="49">
        <f t="shared" si="7"/>
        <v>4.7125074096028452E-2</v>
      </c>
      <c r="Z59" s="49">
        <f t="shared" si="8"/>
        <v>9.8918197984588022E-2</v>
      </c>
      <c r="AA59" s="68"/>
      <c r="AB59" s="48">
        <v>39963</v>
      </c>
      <c r="AC59" s="48">
        <v>525</v>
      </c>
      <c r="AD59" s="49">
        <f t="shared" si="9"/>
        <v>1.2966804979253113E-2</v>
      </c>
      <c r="AF59" s="81">
        <f t="shared" si="10"/>
        <v>13</v>
      </c>
      <c r="AG59" s="81">
        <f t="shared" si="11"/>
        <v>23</v>
      </c>
    </row>
    <row r="60" spans="3:33" x14ac:dyDescent="0.25">
      <c r="C60" s="9" t="s">
        <v>607</v>
      </c>
      <c r="D60" s="10">
        <v>540035</v>
      </c>
      <c r="E60" s="10" t="s">
        <v>9</v>
      </c>
      <c r="F60" s="10" t="s">
        <v>330</v>
      </c>
      <c r="G60" s="10" t="s">
        <v>0</v>
      </c>
      <c r="H60" s="10">
        <v>7</v>
      </c>
      <c r="I60" s="93">
        <v>337.97915340146409</v>
      </c>
      <c r="J60" s="40">
        <f>J63-J62-J61</f>
        <v>6099</v>
      </c>
      <c r="K60" s="74"/>
      <c r="L60" s="40">
        <f t="shared" ref="L60:X60" si="21">L63-L62-L61</f>
        <v>5020</v>
      </c>
      <c r="M60" s="46">
        <f t="shared" si="1"/>
        <v>0.82308575176258403</v>
      </c>
      <c r="N60" s="40">
        <f t="shared" si="21"/>
        <v>913</v>
      </c>
      <c r="O60" s="46">
        <f t="shared" si="2"/>
        <v>0.14969667158550581</v>
      </c>
      <c r="P60" s="40">
        <f t="shared" si="21"/>
        <v>11</v>
      </c>
      <c r="Q60" s="46">
        <f t="shared" si="3"/>
        <v>1.8035743564518774E-3</v>
      </c>
      <c r="R60" s="40">
        <f t="shared" si="21"/>
        <v>12</v>
      </c>
      <c r="S60" s="46">
        <f t="shared" si="4"/>
        <v>1.9675356615838661E-3</v>
      </c>
      <c r="T60" s="40">
        <f t="shared" si="21"/>
        <v>2</v>
      </c>
      <c r="U60" s="46">
        <f t="shared" si="5"/>
        <v>3.2792261026397772E-4</v>
      </c>
      <c r="V60" s="40">
        <f t="shared" si="21"/>
        <v>5</v>
      </c>
      <c r="W60" s="46">
        <f t="shared" si="6"/>
        <v>8.1980652565994425E-4</v>
      </c>
      <c r="X60" s="40">
        <f t="shared" si="21"/>
        <v>136</v>
      </c>
      <c r="Y60" s="46">
        <f t="shared" si="7"/>
        <v>2.2298737497950482E-2</v>
      </c>
      <c r="Z60" s="46">
        <f t="shared" si="8"/>
        <v>0.17691424823741597</v>
      </c>
      <c r="AA60" s="66"/>
      <c r="AB60" s="40">
        <f>AB63-AB62-AB61</f>
        <v>5888</v>
      </c>
      <c r="AC60" s="40">
        <f>AC63-AC62-AC61</f>
        <v>211</v>
      </c>
      <c r="AD60" s="46">
        <f t="shared" si="9"/>
        <v>3.4595835382849646E-2</v>
      </c>
      <c r="AF60" s="87">
        <f t="shared" si="10"/>
        <v>1</v>
      </c>
      <c r="AG60" s="87">
        <f t="shared" si="11"/>
        <v>3</v>
      </c>
    </row>
    <row r="61" spans="3:33" x14ac:dyDescent="0.25">
      <c r="C61" s="5" t="s">
        <v>411</v>
      </c>
      <c r="D61" s="6">
        <v>540036</v>
      </c>
      <c r="E61" s="6" t="s">
        <v>76</v>
      </c>
      <c r="F61" s="6" t="s">
        <v>330</v>
      </c>
      <c r="G61" s="6" t="s">
        <v>1</v>
      </c>
      <c r="H61" s="6">
        <v>7</v>
      </c>
      <c r="I61" s="92">
        <v>1.0333316465859355</v>
      </c>
      <c r="J61" s="30">
        <v>1129</v>
      </c>
      <c r="K61" s="75"/>
      <c r="L61" s="31">
        <v>1032</v>
      </c>
      <c r="M61" s="47">
        <f t="shared" si="1"/>
        <v>0.91408325952170066</v>
      </c>
      <c r="N61" s="31">
        <v>22</v>
      </c>
      <c r="O61" s="47">
        <f t="shared" si="2"/>
        <v>1.9486271036315322E-2</v>
      </c>
      <c r="P61" s="31">
        <v>0</v>
      </c>
      <c r="Q61" s="47">
        <f t="shared" si="3"/>
        <v>0</v>
      </c>
      <c r="R61" s="31">
        <v>19</v>
      </c>
      <c r="S61" s="47">
        <f t="shared" si="4"/>
        <v>1.682905225863596E-2</v>
      </c>
      <c r="T61" s="31">
        <v>1</v>
      </c>
      <c r="U61" s="47">
        <f t="shared" si="5"/>
        <v>8.8573959255978745E-4</v>
      </c>
      <c r="V61" s="31">
        <v>4</v>
      </c>
      <c r="W61" s="47">
        <f t="shared" si="6"/>
        <v>3.5429583702391498E-3</v>
      </c>
      <c r="X61" s="31">
        <v>51</v>
      </c>
      <c r="Y61" s="47">
        <f t="shared" si="7"/>
        <v>4.5172719220549155E-2</v>
      </c>
      <c r="Z61" s="47">
        <f t="shared" si="8"/>
        <v>8.5916740478299378E-2</v>
      </c>
      <c r="AA61" s="67"/>
      <c r="AB61" s="31">
        <v>1096</v>
      </c>
      <c r="AC61" s="31">
        <v>33</v>
      </c>
      <c r="AD61" s="47">
        <f t="shared" si="9"/>
        <v>2.9229406554472984E-2</v>
      </c>
      <c r="AF61" s="6">
        <f t="shared" si="10"/>
        <v>79</v>
      </c>
      <c r="AG61" s="6">
        <f t="shared" si="11"/>
        <v>24</v>
      </c>
    </row>
    <row r="62" spans="3:33" x14ac:dyDescent="0.25">
      <c r="C62" s="5" t="s">
        <v>412</v>
      </c>
      <c r="D62" s="6">
        <v>540037</v>
      </c>
      <c r="E62" s="6" t="s">
        <v>77</v>
      </c>
      <c r="F62" s="6" t="s">
        <v>330</v>
      </c>
      <c r="G62" s="6" t="s">
        <v>1</v>
      </c>
      <c r="H62" s="6">
        <v>7</v>
      </c>
      <c r="I62" s="92">
        <v>0.34856505414426586</v>
      </c>
      <c r="J62" s="30">
        <v>180</v>
      </c>
      <c r="K62" s="75"/>
      <c r="L62" s="31">
        <v>168</v>
      </c>
      <c r="M62" s="47">
        <f t="shared" si="1"/>
        <v>0.93333333333333335</v>
      </c>
      <c r="N62" s="31">
        <v>2</v>
      </c>
      <c r="O62" s="47">
        <f t="shared" si="2"/>
        <v>1.1111111111111112E-2</v>
      </c>
      <c r="P62" s="31">
        <v>0</v>
      </c>
      <c r="Q62" s="47">
        <f t="shared" si="3"/>
        <v>0</v>
      </c>
      <c r="R62" s="31">
        <v>0</v>
      </c>
      <c r="S62" s="47">
        <f t="shared" si="4"/>
        <v>0</v>
      </c>
      <c r="T62" s="31">
        <v>0</v>
      </c>
      <c r="U62" s="47">
        <f t="shared" si="5"/>
        <v>0</v>
      </c>
      <c r="V62" s="31">
        <v>0</v>
      </c>
      <c r="W62" s="47">
        <f t="shared" si="6"/>
        <v>0</v>
      </c>
      <c r="X62" s="31">
        <v>10</v>
      </c>
      <c r="Y62" s="47">
        <f t="shared" si="7"/>
        <v>5.5555555555555552E-2</v>
      </c>
      <c r="Z62" s="47">
        <f t="shared" si="8"/>
        <v>6.6666666666666666E-2</v>
      </c>
      <c r="AA62" s="67"/>
      <c r="AB62" s="31">
        <v>180</v>
      </c>
      <c r="AC62" s="31">
        <v>0</v>
      </c>
      <c r="AD62" s="47">
        <f t="shared" si="9"/>
        <v>0</v>
      </c>
      <c r="AF62" s="6">
        <f t="shared" si="10"/>
        <v>117</v>
      </c>
      <c r="AG62" s="6">
        <f t="shared" si="11"/>
        <v>215</v>
      </c>
    </row>
    <row r="63" spans="3:33" x14ac:dyDescent="0.25">
      <c r="C63" s="7" t="s">
        <v>330</v>
      </c>
      <c r="D63" s="8"/>
      <c r="E63" s="8" t="s">
        <v>78</v>
      </c>
      <c r="F63" s="8"/>
      <c r="G63" s="8" t="s">
        <v>2</v>
      </c>
      <c r="H63" s="8">
        <v>7</v>
      </c>
      <c r="I63" s="41">
        <v>339.36105010219433</v>
      </c>
      <c r="J63" s="27">
        <v>7408</v>
      </c>
      <c r="K63" s="76"/>
      <c r="L63" s="27">
        <v>6220</v>
      </c>
      <c r="M63" s="49">
        <f t="shared" si="1"/>
        <v>0.83963282937365014</v>
      </c>
      <c r="N63" s="27">
        <v>937</v>
      </c>
      <c r="O63" s="49">
        <f t="shared" si="2"/>
        <v>0.12648488120950324</v>
      </c>
      <c r="P63" s="48">
        <v>11</v>
      </c>
      <c r="Q63" s="49">
        <f t="shared" si="3"/>
        <v>1.4848812095032398E-3</v>
      </c>
      <c r="R63" s="48">
        <v>31</v>
      </c>
      <c r="S63" s="49">
        <f t="shared" si="4"/>
        <v>4.1846652267818578E-3</v>
      </c>
      <c r="T63" s="48">
        <v>3</v>
      </c>
      <c r="U63" s="49">
        <f t="shared" si="5"/>
        <v>4.0496760259179265E-4</v>
      </c>
      <c r="V63" s="48">
        <v>9</v>
      </c>
      <c r="W63" s="49">
        <f t="shared" si="6"/>
        <v>1.214902807775378E-3</v>
      </c>
      <c r="X63" s="48">
        <v>197</v>
      </c>
      <c r="Y63" s="49">
        <f t="shared" si="7"/>
        <v>2.6592872570194385E-2</v>
      </c>
      <c r="Z63" s="49">
        <f t="shared" si="8"/>
        <v>0.16036717062634989</v>
      </c>
      <c r="AA63" s="68"/>
      <c r="AB63" s="48">
        <v>7164</v>
      </c>
      <c r="AC63" s="48">
        <v>244</v>
      </c>
      <c r="AD63" s="49">
        <f t="shared" si="9"/>
        <v>3.2937365010799136E-2</v>
      </c>
      <c r="AF63" s="85">
        <f t="shared" si="10"/>
        <v>3</v>
      </c>
      <c r="AG63" s="85">
        <f t="shared" si="11"/>
        <v>4</v>
      </c>
    </row>
    <row r="64" spans="3:33" x14ac:dyDescent="0.25">
      <c r="C64" s="9" t="s">
        <v>608</v>
      </c>
      <c r="D64" s="10">
        <v>540038</v>
      </c>
      <c r="E64" s="10" t="s">
        <v>9</v>
      </c>
      <c r="F64" s="10" t="s">
        <v>331</v>
      </c>
      <c r="G64" s="10" t="s">
        <v>0</v>
      </c>
      <c r="H64" s="10">
        <v>8</v>
      </c>
      <c r="I64" s="93">
        <v>478.08018286196523</v>
      </c>
      <c r="J64" s="40">
        <f>J67-J66-J65</f>
        <v>8491</v>
      </c>
      <c r="K64" s="74"/>
      <c r="L64" s="40">
        <f t="shared" ref="L64:X64" si="22">L67-L66-L65</f>
        <v>8192</v>
      </c>
      <c r="M64" s="46">
        <f t="shared" si="1"/>
        <v>0.9647862442586268</v>
      </c>
      <c r="N64" s="40">
        <f t="shared" si="22"/>
        <v>37</v>
      </c>
      <c r="O64" s="46">
        <f t="shared" si="2"/>
        <v>4.3575550582970208E-3</v>
      </c>
      <c r="P64" s="40">
        <f t="shared" si="22"/>
        <v>18</v>
      </c>
      <c r="Q64" s="46">
        <f t="shared" si="3"/>
        <v>2.1198916499823341E-3</v>
      </c>
      <c r="R64" s="40">
        <f t="shared" si="22"/>
        <v>10</v>
      </c>
      <c r="S64" s="46">
        <f t="shared" si="4"/>
        <v>1.177717583323519E-3</v>
      </c>
      <c r="T64" s="40">
        <f t="shared" si="22"/>
        <v>0</v>
      </c>
      <c r="U64" s="46">
        <f t="shared" si="5"/>
        <v>0</v>
      </c>
      <c r="V64" s="40">
        <f t="shared" si="22"/>
        <v>29</v>
      </c>
      <c r="W64" s="46">
        <f t="shared" si="6"/>
        <v>3.4153809916382051E-3</v>
      </c>
      <c r="X64" s="40">
        <f t="shared" si="22"/>
        <v>205</v>
      </c>
      <c r="Y64" s="46">
        <f t="shared" si="7"/>
        <v>2.4143210458132142E-2</v>
      </c>
      <c r="Z64" s="46">
        <f t="shared" si="8"/>
        <v>3.5213755741373219E-2</v>
      </c>
      <c r="AA64" s="66"/>
      <c r="AB64" s="40">
        <f>AB67-AB66-AB65</f>
        <v>8446</v>
      </c>
      <c r="AC64" s="40">
        <f>AC67-AC66-AC65</f>
        <v>45</v>
      </c>
      <c r="AD64" s="46">
        <f t="shared" si="9"/>
        <v>5.2997291249558352E-3</v>
      </c>
      <c r="AF64" s="10">
        <f t="shared" si="10"/>
        <v>46</v>
      </c>
      <c r="AG64" s="10">
        <f t="shared" si="11"/>
        <v>52</v>
      </c>
    </row>
    <row r="65" spans="3:33" x14ac:dyDescent="0.25">
      <c r="C65" s="5" t="s">
        <v>413</v>
      </c>
      <c r="D65" s="6">
        <v>540039</v>
      </c>
      <c r="E65" s="6" t="s">
        <v>79</v>
      </c>
      <c r="F65" s="6" t="s">
        <v>331</v>
      </c>
      <c r="G65" s="6" t="s">
        <v>1</v>
      </c>
      <c r="H65" s="6">
        <v>8</v>
      </c>
      <c r="I65" s="92">
        <v>1.6170087740928973</v>
      </c>
      <c r="J65" s="30">
        <v>2284</v>
      </c>
      <c r="K65" s="75"/>
      <c r="L65" s="31">
        <v>2104</v>
      </c>
      <c r="M65" s="47">
        <f t="shared" si="1"/>
        <v>0.92119089316987746</v>
      </c>
      <c r="N65" s="31">
        <v>48</v>
      </c>
      <c r="O65" s="47">
        <f t="shared" si="2"/>
        <v>2.1015761821366025E-2</v>
      </c>
      <c r="P65" s="31">
        <v>2</v>
      </c>
      <c r="Q65" s="47">
        <f t="shared" si="3"/>
        <v>8.7565674255691769E-4</v>
      </c>
      <c r="R65" s="31">
        <v>13</v>
      </c>
      <c r="S65" s="47">
        <f t="shared" si="4"/>
        <v>5.691768826619965E-3</v>
      </c>
      <c r="T65" s="31">
        <v>0</v>
      </c>
      <c r="U65" s="47">
        <f t="shared" si="5"/>
        <v>0</v>
      </c>
      <c r="V65" s="31">
        <v>24</v>
      </c>
      <c r="W65" s="47">
        <f t="shared" si="6"/>
        <v>1.0507880910683012E-2</v>
      </c>
      <c r="X65" s="31">
        <v>93</v>
      </c>
      <c r="Y65" s="47">
        <f t="shared" si="7"/>
        <v>4.0718038528896675E-2</v>
      </c>
      <c r="Z65" s="47">
        <f t="shared" si="8"/>
        <v>7.8809106830122599E-2</v>
      </c>
      <c r="AA65" s="67"/>
      <c r="AB65" s="31">
        <v>2238</v>
      </c>
      <c r="AC65" s="31">
        <v>46</v>
      </c>
      <c r="AD65" s="47">
        <f t="shared" si="9"/>
        <v>2.0140105078809107E-2</v>
      </c>
      <c r="AF65" s="6">
        <f t="shared" si="10"/>
        <v>89</v>
      </c>
      <c r="AG65" s="6">
        <f t="shared" si="11"/>
        <v>57</v>
      </c>
    </row>
    <row r="66" spans="3:33" x14ac:dyDescent="0.25">
      <c r="C66" s="5" t="s">
        <v>414</v>
      </c>
      <c r="D66" s="6">
        <v>540240</v>
      </c>
      <c r="E66" s="6" t="s">
        <v>80</v>
      </c>
      <c r="F66" s="6" t="s">
        <v>331</v>
      </c>
      <c r="G66" s="6" t="s">
        <v>1</v>
      </c>
      <c r="H66" s="6">
        <v>8</v>
      </c>
      <c r="I66" s="92">
        <v>0.30455001998465342</v>
      </c>
      <c r="J66" s="30">
        <v>201</v>
      </c>
      <c r="K66" s="75"/>
      <c r="L66" s="31">
        <v>193</v>
      </c>
      <c r="M66" s="47">
        <f t="shared" si="1"/>
        <v>0.96019900497512434</v>
      </c>
      <c r="N66" s="31">
        <v>0</v>
      </c>
      <c r="O66" s="47">
        <f t="shared" si="2"/>
        <v>0</v>
      </c>
      <c r="P66" s="31">
        <v>1</v>
      </c>
      <c r="Q66" s="47">
        <f t="shared" si="3"/>
        <v>4.9751243781094526E-3</v>
      </c>
      <c r="R66" s="31">
        <v>1</v>
      </c>
      <c r="S66" s="47">
        <f t="shared" si="4"/>
        <v>4.9751243781094526E-3</v>
      </c>
      <c r="T66" s="31">
        <v>0</v>
      </c>
      <c r="U66" s="47">
        <f t="shared" si="5"/>
        <v>0</v>
      </c>
      <c r="V66" s="31">
        <v>1</v>
      </c>
      <c r="W66" s="47">
        <f t="shared" si="6"/>
        <v>4.9751243781094526E-3</v>
      </c>
      <c r="X66" s="31">
        <v>5</v>
      </c>
      <c r="Y66" s="47">
        <f t="shared" si="7"/>
        <v>2.4875621890547265E-2</v>
      </c>
      <c r="Z66" s="47">
        <f t="shared" si="8"/>
        <v>3.9800995024875621E-2</v>
      </c>
      <c r="AA66" s="67"/>
      <c r="AB66" s="31">
        <v>201</v>
      </c>
      <c r="AC66" s="31">
        <v>0</v>
      </c>
      <c r="AD66" s="47">
        <f t="shared" si="9"/>
        <v>0</v>
      </c>
      <c r="AF66" s="6">
        <f t="shared" si="10"/>
        <v>194</v>
      </c>
      <c r="AG66" s="6">
        <f t="shared" si="11"/>
        <v>215</v>
      </c>
    </row>
    <row r="67" spans="3:33" x14ac:dyDescent="0.25">
      <c r="C67" s="7" t="s">
        <v>331</v>
      </c>
      <c r="D67" s="8"/>
      <c r="E67" s="8" t="s">
        <v>81</v>
      </c>
      <c r="F67" s="8"/>
      <c r="G67" s="8" t="s">
        <v>2</v>
      </c>
      <c r="H67" s="8">
        <v>8</v>
      </c>
      <c r="I67" s="41">
        <v>480.00174165604278</v>
      </c>
      <c r="J67" s="27">
        <v>10976</v>
      </c>
      <c r="K67" s="76"/>
      <c r="L67" s="27">
        <v>10489</v>
      </c>
      <c r="M67" s="49">
        <f t="shared" si="1"/>
        <v>0.95563046647230321</v>
      </c>
      <c r="N67" s="27">
        <v>85</v>
      </c>
      <c r="O67" s="49">
        <f t="shared" si="2"/>
        <v>7.7441690962099128E-3</v>
      </c>
      <c r="P67" s="48">
        <v>21</v>
      </c>
      <c r="Q67" s="49">
        <f t="shared" si="3"/>
        <v>1.9132653061224489E-3</v>
      </c>
      <c r="R67" s="48">
        <v>24</v>
      </c>
      <c r="S67" s="49">
        <f t="shared" si="4"/>
        <v>2.1865889212827989E-3</v>
      </c>
      <c r="T67" s="48">
        <v>0</v>
      </c>
      <c r="U67" s="49">
        <f t="shared" si="5"/>
        <v>0</v>
      </c>
      <c r="V67" s="48">
        <v>54</v>
      </c>
      <c r="W67" s="49">
        <f t="shared" si="6"/>
        <v>4.9198250728862978E-3</v>
      </c>
      <c r="X67" s="48">
        <v>303</v>
      </c>
      <c r="Y67" s="49">
        <f t="shared" si="7"/>
        <v>2.7605685131195334E-2</v>
      </c>
      <c r="Z67" s="49">
        <f t="shared" si="8"/>
        <v>4.4369533527696792E-2</v>
      </c>
      <c r="AA67" s="68"/>
      <c r="AB67" s="48">
        <v>10885</v>
      </c>
      <c r="AC67" s="48">
        <v>91</v>
      </c>
      <c r="AD67" s="49">
        <f t="shared" si="9"/>
        <v>8.2908163265306128E-3</v>
      </c>
      <c r="AF67" s="81">
        <f t="shared" si="10"/>
        <v>44</v>
      </c>
      <c r="AG67" s="81">
        <f t="shared" si="11"/>
        <v>38</v>
      </c>
    </row>
    <row r="68" spans="3:33" x14ac:dyDescent="0.25">
      <c r="C68" s="9" t="s">
        <v>609</v>
      </c>
      <c r="D68" s="10">
        <v>540040</v>
      </c>
      <c r="E68" s="10" t="s">
        <v>9</v>
      </c>
      <c r="F68" s="10" t="s">
        <v>332</v>
      </c>
      <c r="G68" s="10" t="s">
        <v>0</v>
      </c>
      <c r="H68" s="10">
        <v>4</v>
      </c>
      <c r="I68" s="93">
        <v>1012.870577843085</v>
      </c>
      <c r="J68" s="40">
        <f>J77-J76-J75-J74-J73-J72-J71-J70-J69</f>
        <v>22136</v>
      </c>
      <c r="K68" s="74"/>
      <c r="L68" s="40">
        <f t="shared" ref="L68:X68" si="23">L77-L76-L75-L74-L73-L72-L71-L70-L69</f>
        <v>20883</v>
      </c>
      <c r="M68" s="46">
        <f t="shared" si="1"/>
        <v>0.94339537405131912</v>
      </c>
      <c r="N68" s="40">
        <f t="shared" si="23"/>
        <v>205</v>
      </c>
      <c r="O68" s="46">
        <f t="shared" si="2"/>
        <v>9.2609324177809899E-3</v>
      </c>
      <c r="P68" s="40">
        <f t="shared" si="23"/>
        <v>43</v>
      </c>
      <c r="Q68" s="46">
        <f t="shared" si="3"/>
        <v>1.9425370437296712E-3</v>
      </c>
      <c r="R68" s="40">
        <f t="shared" si="23"/>
        <v>81</v>
      </c>
      <c r="S68" s="46">
        <f t="shared" si="4"/>
        <v>3.6591976870256598E-3</v>
      </c>
      <c r="T68" s="40">
        <f t="shared" si="23"/>
        <v>2</v>
      </c>
      <c r="U68" s="46">
        <f t="shared" si="5"/>
        <v>9.0350560173473079E-5</v>
      </c>
      <c r="V68" s="40">
        <f t="shared" si="23"/>
        <v>126</v>
      </c>
      <c r="W68" s="46">
        <f t="shared" si="6"/>
        <v>5.692085290928804E-3</v>
      </c>
      <c r="X68" s="40">
        <f t="shared" si="23"/>
        <v>796</v>
      </c>
      <c r="Y68" s="46">
        <f t="shared" si="7"/>
        <v>3.5959522949042283E-2</v>
      </c>
      <c r="Z68" s="46">
        <f t="shared" si="8"/>
        <v>5.6604625948680883E-2</v>
      </c>
      <c r="AA68" s="66"/>
      <c r="AB68" s="40">
        <f>AB77-AB76-AB75-AB74-AB73-AB72-AB71-AB70-AB69</f>
        <v>21819</v>
      </c>
      <c r="AC68" s="40">
        <f>AC77-AC76-AC75-AC74-AC73-AC72-AC71-AC70-AC69</f>
        <v>317</v>
      </c>
      <c r="AD68" s="46">
        <f t="shared" si="9"/>
        <v>1.4320563787495482E-2</v>
      </c>
      <c r="AF68" s="10">
        <f t="shared" si="10"/>
        <v>23</v>
      </c>
      <c r="AG68" s="87">
        <f t="shared" si="11"/>
        <v>10</v>
      </c>
    </row>
    <row r="69" spans="3:33" x14ac:dyDescent="0.25">
      <c r="C69" s="15" t="s">
        <v>655</v>
      </c>
      <c r="D69" s="16" t="s">
        <v>14</v>
      </c>
      <c r="E69" s="16" t="s">
        <v>82</v>
      </c>
      <c r="F69" s="16" t="s">
        <v>333</v>
      </c>
      <c r="G69" s="16" t="s">
        <v>3</v>
      </c>
      <c r="H69" s="16">
        <v>4</v>
      </c>
      <c r="I69" s="96">
        <v>0.65208017480021607</v>
      </c>
      <c r="J69" s="43">
        <v>667</v>
      </c>
      <c r="K69" s="80"/>
      <c r="L69" s="43">
        <v>585</v>
      </c>
      <c r="M69" s="52">
        <f t="shared" si="1"/>
        <v>0.87706146926536732</v>
      </c>
      <c r="N69" s="43">
        <v>21</v>
      </c>
      <c r="O69" s="52">
        <f t="shared" si="2"/>
        <v>3.1484257871064465E-2</v>
      </c>
      <c r="P69" s="43">
        <v>3</v>
      </c>
      <c r="Q69" s="52">
        <f t="shared" si="3"/>
        <v>4.4977511244377807E-3</v>
      </c>
      <c r="R69" s="43">
        <v>3</v>
      </c>
      <c r="S69" s="52">
        <f t="shared" si="4"/>
        <v>4.4977511244377807E-3</v>
      </c>
      <c r="T69" s="43">
        <v>0</v>
      </c>
      <c r="U69" s="52">
        <f t="shared" si="5"/>
        <v>0</v>
      </c>
      <c r="V69" s="43">
        <v>8</v>
      </c>
      <c r="W69" s="52">
        <f t="shared" si="6"/>
        <v>1.1994002998500749E-2</v>
      </c>
      <c r="X69" s="43">
        <v>47</v>
      </c>
      <c r="Y69" s="52">
        <f t="shared" si="7"/>
        <v>7.0464767616191901E-2</v>
      </c>
      <c r="Z69" s="52">
        <f t="shared" si="8"/>
        <v>0.12293853073463268</v>
      </c>
      <c r="AA69" s="71"/>
      <c r="AB69" s="43">
        <v>651</v>
      </c>
      <c r="AC69" s="43">
        <v>16</v>
      </c>
      <c r="AD69" s="52">
        <f t="shared" si="9"/>
        <v>2.3988005997001498E-2</v>
      </c>
      <c r="AF69" s="6" t="str">
        <f t="shared" si="10"/>
        <v/>
      </c>
      <c r="AG69" s="6" t="str">
        <f t="shared" si="11"/>
        <v/>
      </c>
    </row>
    <row r="70" spans="3:33" x14ac:dyDescent="0.25">
      <c r="C70" s="5" t="s">
        <v>415</v>
      </c>
      <c r="D70" s="6">
        <v>540243</v>
      </c>
      <c r="E70" s="6" t="s">
        <v>83</v>
      </c>
      <c r="F70" s="6" t="s">
        <v>332</v>
      </c>
      <c r="G70" s="6" t="s">
        <v>1</v>
      </c>
      <c r="H70" s="6">
        <v>4</v>
      </c>
      <c r="I70" s="92">
        <v>0.52707964902439042</v>
      </c>
      <c r="J70" s="30">
        <v>170</v>
      </c>
      <c r="K70" s="75"/>
      <c r="L70" s="31">
        <v>158</v>
      </c>
      <c r="M70" s="47">
        <f t="shared" ref="M70:M133" si="24">L70/J70</f>
        <v>0.92941176470588238</v>
      </c>
      <c r="N70" s="31">
        <v>0</v>
      </c>
      <c r="O70" s="47">
        <f t="shared" ref="O70:O133" si="25">N70/J70</f>
        <v>0</v>
      </c>
      <c r="P70" s="31">
        <v>1</v>
      </c>
      <c r="Q70" s="47">
        <f t="shared" ref="Q70:Q133" si="26">P70/J70</f>
        <v>5.8823529411764705E-3</v>
      </c>
      <c r="R70" s="31">
        <v>2</v>
      </c>
      <c r="S70" s="47">
        <f t="shared" ref="S70:S133" si="27">R70/J70</f>
        <v>1.1764705882352941E-2</v>
      </c>
      <c r="T70" s="31">
        <v>0</v>
      </c>
      <c r="U70" s="47">
        <f t="shared" ref="U70:U133" si="28">T70/J70</f>
        <v>0</v>
      </c>
      <c r="V70" s="31">
        <v>0</v>
      </c>
      <c r="W70" s="47">
        <f t="shared" ref="W70:W133" si="29">V70/J70</f>
        <v>0</v>
      </c>
      <c r="X70" s="31">
        <v>9</v>
      </c>
      <c r="Y70" s="47">
        <f t="shared" ref="Y70:Y133" si="30">X70/J70</f>
        <v>5.2941176470588235E-2</v>
      </c>
      <c r="Z70" s="47">
        <f t="shared" ref="Z70:Z133" si="31">Y70+W70+U70+S70+Q70+O70</f>
        <v>7.0588235294117646E-2</v>
      </c>
      <c r="AA70" s="67"/>
      <c r="AB70" s="31">
        <v>165</v>
      </c>
      <c r="AC70" s="31">
        <v>5</v>
      </c>
      <c r="AD70" s="47">
        <f t="shared" ref="AD70:AD133" si="32">AC70/J70</f>
        <v>2.9411764705882353E-2</v>
      </c>
      <c r="AF70" s="6">
        <f t="shared" ref="AF70:AF133" si="33">IF(OR($G70 = "SPLIT",$Z70= "N/A"),"",COUNTIFS($G$5:$G$361,$G70,Z$5:Z$361,"&gt;"&amp;Z70)+1)</f>
        <v>105</v>
      </c>
      <c r="AG70" s="6">
        <f t="shared" ref="AG70:AG133" si="34">IF(OR($G70 = "SPLIT",$AD70= "N/A"),"",COUNTIFS($G$5:$G$361,$G70,AD$5:AD$361,"&gt;"&amp;AD70)+1)</f>
        <v>23</v>
      </c>
    </row>
    <row r="71" spans="3:33" x14ac:dyDescent="0.25">
      <c r="C71" s="13" t="s">
        <v>416</v>
      </c>
      <c r="D71" s="14">
        <v>540281</v>
      </c>
      <c r="E71" s="14" t="s">
        <v>84</v>
      </c>
      <c r="F71" s="14" t="s">
        <v>332</v>
      </c>
      <c r="G71" s="14" t="s">
        <v>1</v>
      </c>
      <c r="H71" s="14">
        <v>4</v>
      </c>
      <c r="I71" s="95">
        <v>3.8065896998189359</v>
      </c>
      <c r="J71" s="35">
        <v>3922</v>
      </c>
      <c r="K71" s="79"/>
      <c r="L71" s="35">
        <v>3425</v>
      </c>
      <c r="M71" s="51">
        <f t="shared" si="24"/>
        <v>0.87327893931667522</v>
      </c>
      <c r="N71" s="35">
        <v>192</v>
      </c>
      <c r="O71" s="51">
        <f t="shared" si="25"/>
        <v>4.8954614992350841E-2</v>
      </c>
      <c r="P71" s="35">
        <v>7</v>
      </c>
      <c r="Q71" s="51">
        <f t="shared" si="26"/>
        <v>1.7848036715961244E-3</v>
      </c>
      <c r="R71" s="35">
        <v>78</v>
      </c>
      <c r="S71" s="51">
        <f t="shared" si="27"/>
        <v>1.9887812340642529E-2</v>
      </c>
      <c r="T71" s="35">
        <v>0</v>
      </c>
      <c r="U71" s="51">
        <f t="shared" si="28"/>
        <v>0</v>
      </c>
      <c r="V71" s="35">
        <v>48</v>
      </c>
      <c r="W71" s="51">
        <f t="shared" si="29"/>
        <v>1.223865374808771E-2</v>
      </c>
      <c r="X71" s="35">
        <v>172</v>
      </c>
      <c r="Y71" s="51">
        <f t="shared" si="30"/>
        <v>4.3855175930647632E-2</v>
      </c>
      <c r="Z71" s="51">
        <f t="shared" si="31"/>
        <v>0.12672106068332484</v>
      </c>
      <c r="AA71" s="70"/>
      <c r="AB71" s="35">
        <v>3825</v>
      </c>
      <c r="AC71" s="35">
        <v>97</v>
      </c>
      <c r="AD71" s="51">
        <f t="shared" si="32"/>
        <v>2.4732279449260583E-2</v>
      </c>
      <c r="AF71" s="14">
        <f t="shared" si="33"/>
        <v>44</v>
      </c>
      <c r="AG71" s="14">
        <f t="shared" si="34"/>
        <v>37</v>
      </c>
    </row>
    <row r="72" spans="3:33" x14ac:dyDescent="0.25">
      <c r="C72" s="13" t="s">
        <v>417</v>
      </c>
      <c r="D72" s="14">
        <v>540244</v>
      </c>
      <c r="E72" s="14" t="s">
        <v>85</v>
      </c>
      <c r="F72" s="14" t="s">
        <v>332</v>
      </c>
      <c r="G72" s="14" t="s">
        <v>1</v>
      </c>
      <c r="H72" s="14">
        <v>4</v>
      </c>
      <c r="I72" s="95">
        <v>0.34529447937626484</v>
      </c>
      <c r="J72" s="35">
        <v>222</v>
      </c>
      <c r="K72" s="79"/>
      <c r="L72" s="35">
        <v>211</v>
      </c>
      <c r="M72" s="51">
        <f t="shared" si="24"/>
        <v>0.9504504504504504</v>
      </c>
      <c r="N72" s="35">
        <v>0</v>
      </c>
      <c r="O72" s="51">
        <f t="shared" si="25"/>
        <v>0</v>
      </c>
      <c r="P72" s="35">
        <v>1</v>
      </c>
      <c r="Q72" s="51">
        <f t="shared" si="26"/>
        <v>4.5045045045045045E-3</v>
      </c>
      <c r="R72" s="35">
        <v>0</v>
      </c>
      <c r="S72" s="51">
        <f t="shared" si="27"/>
        <v>0</v>
      </c>
      <c r="T72" s="35">
        <v>1</v>
      </c>
      <c r="U72" s="51">
        <f t="shared" si="28"/>
        <v>4.5045045045045045E-3</v>
      </c>
      <c r="V72" s="35">
        <v>0</v>
      </c>
      <c r="W72" s="51">
        <f t="shared" si="29"/>
        <v>0</v>
      </c>
      <c r="X72" s="35">
        <v>9</v>
      </c>
      <c r="Y72" s="51">
        <f t="shared" si="30"/>
        <v>4.0540540540540543E-2</v>
      </c>
      <c r="Z72" s="51">
        <f t="shared" si="31"/>
        <v>4.9549549549549557E-2</v>
      </c>
      <c r="AA72" s="70"/>
      <c r="AB72" s="35">
        <v>215</v>
      </c>
      <c r="AC72" s="35">
        <v>7</v>
      </c>
      <c r="AD72" s="51">
        <f t="shared" si="32"/>
        <v>3.1531531531531529E-2</v>
      </c>
      <c r="AF72" s="14">
        <f t="shared" si="33"/>
        <v>166</v>
      </c>
      <c r="AG72" s="14">
        <f t="shared" si="34"/>
        <v>18</v>
      </c>
    </row>
    <row r="73" spans="3:33" x14ac:dyDescent="0.25">
      <c r="C73" s="122" t="s">
        <v>418</v>
      </c>
      <c r="D73" s="6">
        <v>540228</v>
      </c>
      <c r="E73" s="6" t="s">
        <v>86</v>
      </c>
      <c r="F73" s="6" t="s">
        <v>332</v>
      </c>
      <c r="G73" s="6" t="s">
        <v>1</v>
      </c>
      <c r="H73" s="6">
        <v>4</v>
      </c>
      <c r="I73" s="92">
        <v>1.1154165403172291</v>
      </c>
      <c r="J73" s="30">
        <v>1190</v>
      </c>
      <c r="K73" s="75"/>
      <c r="L73" s="31">
        <v>1101</v>
      </c>
      <c r="M73" s="47">
        <f t="shared" si="24"/>
        <v>0.92521008403361349</v>
      </c>
      <c r="N73" s="31">
        <v>23</v>
      </c>
      <c r="O73" s="47">
        <f t="shared" si="25"/>
        <v>1.9327731092436976E-2</v>
      </c>
      <c r="P73" s="31">
        <v>4</v>
      </c>
      <c r="Q73" s="47">
        <f t="shared" si="26"/>
        <v>3.3613445378151263E-3</v>
      </c>
      <c r="R73" s="31">
        <v>4</v>
      </c>
      <c r="S73" s="47">
        <f t="shared" si="27"/>
        <v>3.3613445378151263E-3</v>
      </c>
      <c r="T73" s="31">
        <v>1</v>
      </c>
      <c r="U73" s="47">
        <f t="shared" si="28"/>
        <v>8.4033613445378156E-4</v>
      </c>
      <c r="V73" s="31">
        <v>5</v>
      </c>
      <c r="W73" s="47">
        <f t="shared" si="29"/>
        <v>4.2016806722689074E-3</v>
      </c>
      <c r="X73" s="31">
        <v>52</v>
      </c>
      <c r="Y73" s="47">
        <f t="shared" si="30"/>
        <v>4.3697478991596636E-2</v>
      </c>
      <c r="Z73" s="47">
        <f t="shared" si="31"/>
        <v>7.4789915966386553E-2</v>
      </c>
      <c r="AA73" s="67"/>
      <c r="AB73" s="31">
        <v>1178</v>
      </c>
      <c r="AC73" s="31">
        <v>12</v>
      </c>
      <c r="AD73" s="47">
        <f t="shared" si="32"/>
        <v>1.0084033613445379E-2</v>
      </c>
      <c r="AF73" s="6">
        <f t="shared" si="33"/>
        <v>93</v>
      </c>
      <c r="AG73" s="6">
        <f t="shared" si="34"/>
        <v>142</v>
      </c>
    </row>
    <row r="74" spans="3:33" x14ac:dyDescent="0.25">
      <c r="C74" s="5" t="s">
        <v>419</v>
      </c>
      <c r="D74" s="6">
        <v>540043</v>
      </c>
      <c r="E74" s="6" t="s">
        <v>87</v>
      </c>
      <c r="F74" s="6" t="s">
        <v>332</v>
      </c>
      <c r="G74" s="6" t="s">
        <v>1</v>
      </c>
      <c r="H74" s="6">
        <v>4</v>
      </c>
      <c r="I74" s="92">
        <v>1.7267242854880276</v>
      </c>
      <c r="J74" s="30">
        <v>1572</v>
      </c>
      <c r="K74" s="75"/>
      <c r="L74" s="31">
        <v>1388</v>
      </c>
      <c r="M74" s="47">
        <f t="shared" si="24"/>
        <v>0.88295165394402031</v>
      </c>
      <c r="N74" s="31">
        <v>91</v>
      </c>
      <c r="O74" s="47">
        <f t="shared" si="25"/>
        <v>5.788804071246819E-2</v>
      </c>
      <c r="P74" s="31">
        <v>2</v>
      </c>
      <c r="Q74" s="47">
        <f t="shared" si="26"/>
        <v>1.2722646310432571E-3</v>
      </c>
      <c r="R74" s="31">
        <v>8</v>
      </c>
      <c r="S74" s="47">
        <f t="shared" si="27"/>
        <v>5.0890585241730284E-3</v>
      </c>
      <c r="T74" s="31">
        <v>1</v>
      </c>
      <c r="U74" s="47">
        <f t="shared" si="28"/>
        <v>6.3613231552162855E-4</v>
      </c>
      <c r="V74" s="31">
        <v>13</v>
      </c>
      <c r="W74" s="47">
        <f t="shared" si="29"/>
        <v>8.2697201017811698E-3</v>
      </c>
      <c r="X74" s="31">
        <v>69</v>
      </c>
      <c r="Y74" s="47">
        <f t="shared" si="30"/>
        <v>4.3893129770992363E-2</v>
      </c>
      <c r="Z74" s="47">
        <f t="shared" si="31"/>
        <v>0.11704834605597964</v>
      </c>
      <c r="AA74" s="67"/>
      <c r="AB74" s="31">
        <v>1535</v>
      </c>
      <c r="AC74" s="31">
        <v>37</v>
      </c>
      <c r="AD74" s="47">
        <f t="shared" si="32"/>
        <v>2.3536895674300253E-2</v>
      </c>
      <c r="AF74" s="6">
        <f t="shared" si="33"/>
        <v>52</v>
      </c>
      <c r="AG74" s="6">
        <f t="shared" si="34"/>
        <v>40</v>
      </c>
    </row>
    <row r="75" spans="3:33" x14ac:dyDescent="0.25">
      <c r="C75" s="5" t="s">
        <v>420</v>
      </c>
      <c r="D75" s="6">
        <v>540044</v>
      </c>
      <c r="E75" s="6" t="s">
        <v>88</v>
      </c>
      <c r="F75" s="6" t="s">
        <v>332</v>
      </c>
      <c r="G75" s="6" t="s">
        <v>1</v>
      </c>
      <c r="H75" s="6">
        <v>4</v>
      </c>
      <c r="I75" s="92">
        <v>0.7821781402963206</v>
      </c>
      <c r="J75" s="30">
        <v>877</v>
      </c>
      <c r="K75" s="75"/>
      <c r="L75" s="31">
        <v>803</v>
      </c>
      <c r="M75" s="47">
        <f t="shared" si="24"/>
        <v>0.91562143671607754</v>
      </c>
      <c r="N75" s="31">
        <v>11</v>
      </c>
      <c r="O75" s="47">
        <f t="shared" si="25"/>
        <v>1.2542759407069556E-2</v>
      </c>
      <c r="P75" s="31">
        <v>4</v>
      </c>
      <c r="Q75" s="47">
        <f t="shared" si="26"/>
        <v>4.5610034207525657E-3</v>
      </c>
      <c r="R75" s="31">
        <v>0</v>
      </c>
      <c r="S75" s="47">
        <f t="shared" si="27"/>
        <v>0</v>
      </c>
      <c r="T75" s="31">
        <v>1</v>
      </c>
      <c r="U75" s="47">
        <f t="shared" si="28"/>
        <v>1.1402508551881414E-3</v>
      </c>
      <c r="V75" s="31">
        <v>8</v>
      </c>
      <c r="W75" s="47">
        <f t="shared" si="29"/>
        <v>9.1220068415051314E-3</v>
      </c>
      <c r="X75" s="31">
        <v>50</v>
      </c>
      <c r="Y75" s="47">
        <f t="shared" si="30"/>
        <v>5.7012542759407071E-2</v>
      </c>
      <c r="Z75" s="47">
        <f t="shared" si="31"/>
        <v>8.4378563283922459E-2</v>
      </c>
      <c r="AA75" s="67"/>
      <c r="AB75" s="31">
        <v>858</v>
      </c>
      <c r="AC75" s="31">
        <v>19</v>
      </c>
      <c r="AD75" s="47">
        <f t="shared" si="32"/>
        <v>2.1664766248574687E-2</v>
      </c>
      <c r="AF75" s="6">
        <f t="shared" si="33"/>
        <v>82</v>
      </c>
      <c r="AG75" s="6">
        <f t="shared" si="34"/>
        <v>49</v>
      </c>
    </row>
    <row r="76" spans="3:33" x14ac:dyDescent="0.25">
      <c r="C76" s="122" t="s">
        <v>421</v>
      </c>
      <c r="D76" s="6">
        <v>540045</v>
      </c>
      <c r="E76" s="6" t="s">
        <v>89</v>
      </c>
      <c r="F76" s="6" t="s">
        <v>332</v>
      </c>
      <c r="G76" s="6" t="s">
        <v>1</v>
      </c>
      <c r="H76" s="6">
        <v>4</v>
      </c>
      <c r="I76" s="92">
        <v>1.8961093395570863</v>
      </c>
      <c r="J76" s="30">
        <v>2221</v>
      </c>
      <c r="K76" s="75"/>
      <c r="L76" s="31">
        <v>1806</v>
      </c>
      <c r="M76" s="47">
        <f t="shared" si="24"/>
        <v>0.81314723097703734</v>
      </c>
      <c r="N76" s="31">
        <v>249</v>
      </c>
      <c r="O76" s="47">
        <f t="shared" si="25"/>
        <v>0.11211166141377758</v>
      </c>
      <c r="P76" s="31">
        <v>5</v>
      </c>
      <c r="Q76" s="47">
        <f t="shared" si="26"/>
        <v>2.2512381809995496E-3</v>
      </c>
      <c r="R76" s="31">
        <v>22</v>
      </c>
      <c r="S76" s="47">
        <f t="shared" si="27"/>
        <v>9.9054479963980192E-3</v>
      </c>
      <c r="T76" s="31">
        <v>0</v>
      </c>
      <c r="U76" s="47">
        <f t="shared" si="28"/>
        <v>0</v>
      </c>
      <c r="V76" s="31">
        <v>27</v>
      </c>
      <c r="W76" s="47">
        <f t="shared" si="29"/>
        <v>1.2156686177397569E-2</v>
      </c>
      <c r="X76" s="31">
        <v>112</v>
      </c>
      <c r="Y76" s="47">
        <f t="shared" si="30"/>
        <v>5.0427735254389913E-2</v>
      </c>
      <c r="Z76" s="47">
        <f t="shared" si="31"/>
        <v>0.18685276902296263</v>
      </c>
      <c r="AA76" s="67"/>
      <c r="AB76" s="31">
        <v>2160</v>
      </c>
      <c r="AC76" s="31">
        <v>61</v>
      </c>
      <c r="AD76" s="47">
        <f t="shared" si="32"/>
        <v>2.7465105808194508E-2</v>
      </c>
      <c r="AF76" s="6">
        <f t="shared" si="33"/>
        <v>21</v>
      </c>
      <c r="AG76" s="6">
        <f t="shared" si="34"/>
        <v>29</v>
      </c>
    </row>
    <row r="77" spans="3:33" x14ac:dyDescent="0.25">
      <c r="C77" s="7" t="s">
        <v>332</v>
      </c>
      <c r="D77" s="8"/>
      <c r="E77" s="8" t="s">
        <v>90</v>
      </c>
      <c r="F77" s="8"/>
      <c r="G77" s="8" t="s">
        <v>2</v>
      </c>
      <c r="H77" s="8">
        <v>4</v>
      </c>
      <c r="I77" s="41">
        <v>1023.7220501517635</v>
      </c>
      <c r="J77" s="27">
        <v>32977</v>
      </c>
      <c r="K77" s="76"/>
      <c r="L77" s="27">
        <v>30360</v>
      </c>
      <c r="M77" s="49">
        <f t="shared" si="24"/>
        <v>0.92064165933832676</v>
      </c>
      <c r="N77" s="27">
        <v>792</v>
      </c>
      <c r="O77" s="49">
        <f t="shared" si="25"/>
        <v>2.4016738939260696E-2</v>
      </c>
      <c r="P77" s="48">
        <v>70</v>
      </c>
      <c r="Q77" s="49">
        <f t="shared" si="26"/>
        <v>2.1226915729144554E-3</v>
      </c>
      <c r="R77" s="48">
        <v>198</v>
      </c>
      <c r="S77" s="49">
        <f t="shared" si="27"/>
        <v>6.0041847348151741E-3</v>
      </c>
      <c r="T77" s="48">
        <v>6</v>
      </c>
      <c r="U77" s="49">
        <f t="shared" si="28"/>
        <v>1.819449919640962E-4</v>
      </c>
      <c r="V77" s="48">
        <v>235</v>
      </c>
      <c r="W77" s="49">
        <f t="shared" si="29"/>
        <v>7.1261788519271004E-3</v>
      </c>
      <c r="X77" s="48">
        <v>1316</v>
      </c>
      <c r="Y77" s="49">
        <f t="shared" si="30"/>
        <v>3.9906601570791761E-2</v>
      </c>
      <c r="Z77" s="49">
        <f t="shared" si="31"/>
        <v>7.9358340661673285E-2</v>
      </c>
      <c r="AA77" s="68"/>
      <c r="AB77" s="48">
        <v>32406</v>
      </c>
      <c r="AC77" s="48">
        <v>571</v>
      </c>
      <c r="AD77" s="49">
        <f t="shared" si="32"/>
        <v>1.7315098401916487E-2</v>
      </c>
      <c r="AF77" s="81">
        <f t="shared" si="33"/>
        <v>19</v>
      </c>
      <c r="AG77" s="85">
        <f t="shared" si="34"/>
        <v>9</v>
      </c>
    </row>
    <row r="78" spans="3:33" x14ac:dyDescent="0.25">
      <c r="C78" s="9" t="s">
        <v>610</v>
      </c>
      <c r="D78" s="10">
        <v>540226</v>
      </c>
      <c r="E78" s="10" t="s">
        <v>9</v>
      </c>
      <c r="F78" s="10" t="s">
        <v>334</v>
      </c>
      <c r="G78" s="10" t="s">
        <v>0</v>
      </c>
      <c r="H78" s="10">
        <v>8</v>
      </c>
      <c r="I78" s="93">
        <v>643.10431715894629</v>
      </c>
      <c r="J78" s="40">
        <f>J81-J80-J79</f>
        <v>20949</v>
      </c>
      <c r="K78" s="74"/>
      <c r="L78" s="40">
        <f t="shared" ref="L78:X78" si="35">L81-L80-L79</f>
        <v>19815</v>
      </c>
      <c r="M78" s="46">
        <f t="shared" si="24"/>
        <v>0.94586853787770298</v>
      </c>
      <c r="N78" s="40">
        <f t="shared" si="35"/>
        <v>146</v>
      </c>
      <c r="O78" s="46">
        <f t="shared" si="25"/>
        <v>6.9693064108071988E-3</v>
      </c>
      <c r="P78" s="40">
        <f t="shared" si="35"/>
        <v>31</v>
      </c>
      <c r="Q78" s="46">
        <f t="shared" si="26"/>
        <v>1.4797842379111175E-3</v>
      </c>
      <c r="R78" s="40">
        <f t="shared" si="35"/>
        <v>57</v>
      </c>
      <c r="S78" s="46">
        <f t="shared" si="27"/>
        <v>2.7208935987397967E-3</v>
      </c>
      <c r="T78" s="40">
        <f t="shared" si="35"/>
        <v>3</v>
      </c>
      <c r="U78" s="46">
        <f t="shared" si="28"/>
        <v>1.4320492624946297E-4</v>
      </c>
      <c r="V78" s="40">
        <f t="shared" si="35"/>
        <v>127</v>
      </c>
      <c r="W78" s="46">
        <f t="shared" si="29"/>
        <v>6.0623418778939326E-3</v>
      </c>
      <c r="X78" s="40">
        <f t="shared" si="35"/>
        <v>770</v>
      </c>
      <c r="Y78" s="46">
        <f t="shared" si="30"/>
        <v>3.6755931070695497E-2</v>
      </c>
      <c r="Z78" s="46">
        <f t="shared" si="31"/>
        <v>5.4131462122296997E-2</v>
      </c>
      <c r="AA78" s="66"/>
      <c r="AB78" s="40">
        <f>AB81-AB80-AB79</f>
        <v>20670</v>
      </c>
      <c r="AC78" s="40">
        <f>AC81-AC80-AC79</f>
        <v>279</v>
      </c>
      <c r="AD78" s="46">
        <f t="shared" si="32"/>
        <v>1.3318058141200058E-2</v>
      </c>
      <c r="AF78" s="10">
        <f t="shared" si="33"/>
        <v>27</v>
      </c>
      <c r="AG78" s="10">
        <f t="shared" si="34"/>
        <v>12</v>
      </c>
    </row>
    <row r="79" spans="3:33" x14ac:dyDescent="0.25">
      <c r="C79" s="5" t="s">
        <v>422</v>
      </c>
      <c r="D79" s="6">
        <v>540046</v>
      </c>
      <c r="E79" s="6" t="s">
        <v>91</v>
      </c>
      <c r="F79" s="6" t="s">
        <v>334</v>
      </c>
      <c r="G79" s="6" t="s">
        <v>1</v>
      </c>
      <c r="H79" s="6">
        <v>8</v>
      </c>
      <c r="I79" s="92">
        <v>0.69716080127657487</v>
      </c>
      <c r="J79" s="30">
        <v>420</v>
      </c>
      <c r="K79" s="75"/>
      <c r="L79" s="31">
        <v>402</v>
      </c>
      <c r="M79" s="47">
        <f t="shared" si="24"/>
        <v>0.95714285714285718</v>
      </c>
      <c r="N79" s="31">
        <v>1</v>
      </c>
      <c r="O79" s="47">
        <f t="shared" si="25"/>
        <v>2.3809523809523812E-3</v>
      </c>
      <c r="P79" s="31">
        <v>0</v>
      </c>
      <c r="Q79" s="47">
        <f t="shared" si="26"/>
        <v>0</v>
      </c>
      <c r="R79" s="31">
        <v>1</v>
      </c>
      <c r="S79" s="47">
        <f t="shared" si="27"/>
        <v>2.3809523809523812E-3</v>
      </c>
      <c r="T79" s="31">
        <v>0</v>
      </c>
      <c r="U79" s="47">
        <f t="shared" si="28"/>
        <v>0</v>
      </c>
      <c r="V79" s="31">
        <v>5</v>
      </c>
      <c r="W79" s="47">
        <f t="shared" si="29"/>
        <v>1.1904761904761904E-2</v>
      </c>
      <c r="X79" s="31">
        <v>11</v>
      </c>
      <c r="Y79" s="47">
        <f t="shared" si="30"/>
        <v>2.6190476190476191E-2</v>
      </c>
      <c r="Z79" s="47">
        <f t="shared" si="31"/>
        <v>4.2857142857142858E-2</v>
      </c>
      <c r="AA79" s="67"/>
      <c r="AB79" s="31">
        <v>409</v>
      </c>
      <c r="AC79" s="31">
        <v>11</v>
      </c>
      <c r="AD79" s="47">
        <f t="shared" si="32"/>
        <v>2.6190476190476191E-2</v>
      </c>
      <c r="AF79" s="6">
        <f t="shared" si="33"/>
        <v>187</v>
      </c>
      <c r="AG79" s="6">
        <f t="shared" si="34"/>
        <v>34</v>
      </c>
    </row>
    <row r="80" spans="3:33" x14ac:dyDescent="0.25">
      <c r="C80" s="5" t="s">
        <v>423</v>
      </c>
      <c r="D80" s="6">
        <v>540276</v>
      </c>
      <c r="E80" s="6" t="s">
        <v>92</v>
      </c>
      <c r="F80" s="6" t="s">
        <v>334</v>
      </c>
      <c r="G80" s="6" t="s">
        <v>1</v>
      </c>
      <c r="H80" s="6">
        <v>8</v>
      </c>
      <c r="I80" s="92">
        <v>0.96080804981222823</v>
      </c>
      <c r="J80" s="30">
        <v>1724</v>
      </c>
      <c r="K80" s="75"/>
      <c r="L80" s="31">
        <v>1558</v>
      </c>
      <c r="M80" s="47">
        <f t="shared" si="24"/>
        <v>0.90371229698375866</v>
      </c>
      <c r="N80" s="31">
        <v>41</v>
      </c>
      <c r="O80" s="47">
        <f t="shared" si="25"/>
        <v>2.3781902552204175E-2</v>
      </c>
      <c r="P80" s="31">
        <v>4</v>
      </c>
      <c r="Q80" s="47">
        <f t="shared" si="26"/>
        <v>2.3201856148491878E-3</v>
      </c>
      <c r="R80" s="31">
        <v>3</v>
      </c>
      <c r="S80" s="47">
        <f t="shared" si="27"/>
        <v>1.7401392111368909E-3</v>
      </c>
      <c r="T80" s="31">
        <v>1</v>
      </c>
      <c r="U80" s="47">
        <f t="shared" si="28"/>
        <v>5.8004640371229696E-4</v>
      </c>
      <c r="V80" s="31">
        <v>21</v>
      </c>
      <c r="W80" s="47">
        <f t="shared" si="29"/>
        <v>1.2180974477958236E-2</v>
      </c>
      <c r="X80" s="31">
        <v>96</v>
      </c>
      <c r="Y80" s="47">
        <f t="shared" si="30"/>
        <v>5.5684454756380508E-2</v>
      </c>
      <c r="Z80" s="47">
        <f t="shared" si="31"/>
        <v>9.6287703016241302E-2</v>
      </c>
      <c r="AA80" s="67"/>
      <c r="AB80" s="31">
        <v>1677</v>
      </c>
      <c r="AC80" s="31">
        <v>47</v>
      </c>
      <c r="AD80" s="47">
        <f t="shared" si="32"/>
        <v>2.7262180974477957E-2</v>
      </c>
      <c r="AF80" s="6">
        <f t="shared" si="33"/>
        <v>72</v>
      </c>
      <c r="AG80" s="6">
        <f t="shared" si="34"/>
        <v>31</v>
      </c>
    </row>
    <row r="81" spans="3:33" x14ac:dyDescent="0.25">
      <c r="C81" s="7" t="s">
        <v>334</v>
      </c>
      <c r="D81" s="8"/>
      <c r="E81" s="8" t="s">
        <v>93</v>
      </c>
      <c r="F81" s="8"/>
      <c r="G81" s="8" t="s">
        <v>2</v>
      </c>
      <c r="H81" s="8">
        <v>8</v>
      </c>
      <c r="I81" s="41">
        <v>644.76228601003515</v>
      </c>
      <c r="J81" s="27">
        <v>23093</v>
      </c>
      <c r="K81" s="76"/>
      <c r="L81" s="27">
        <v>21775</v>
      </c>
      <c r="M81" s="49">
        <f t="shared" si="24"/>
        <v>0.94292642792188108</v>
      </c>
      <c r="N81" s="27">
        <v>188</v>
      </c>
      <c r="O81" s="49">
        <f t="shared" si="25"/>
        <v>8.1409951067423023E-3</v>
      </c>
      <c r="P81" s="48">
        <v>35</v>
      </c>
      <c r="Q81" s="49">
        <f t="shared" si="26"/>
        <v>1.515610791148833E-3</v>
      </c>
      <c r="R81" s="48">
        <v>61</v>
      </c>
      <c r="S81" s="49">
        <f t="shared" si="27"/>
        <v>2.6414930931451088E-3</v>
      </c>
      <c r="T81" s="48">
        <v>4</v>
      </c>
      <c r="U81" s="49">
        <f t="shared" si="28"/>
        <v>1.7321266184558093E-4</v>
      </c>
      <c r="V81" s="48">
        <v>153</v>
      </c>
      <c r="W81" s="49">
        <f t="shared" si="29"/>
        <v>6.6253843155934695E-3</v>
      </c>
      <c r="X81" s="48">
        <v>877</v>
      </c>
      <c r="Y81" s="49">
        <f t="shared" si="30"/>
        <v>3.7976876109643613E-2</v>
      </c>
      <c r="Z81" s="49">
        <f t="shared" si="31"/>
        <v>5.7073572078118917E-2</v>
      </c>
      <c r="AA81" s="68"/>
      <c r="AB81" s="48">
        <v>22756</v>
      </c>
      <c r="AC81" s="48">
        <v>337</v>
      </c>
      <c r="AD81" s="49">
        <f t="shared" si="32"/>
        <v>1.4593166760490191E-2</v>
      </c>
      <c r="AF81" s="81">
        <f t="shared" si="33"/>
        <v>29</v>
      </c>
      <c r="AG81" s="81">
        <f t="shared" si="34"/>
        <v>16</v>
      </c>
    </row>
    <row r="82" spans="3:33" x14ac:dyDescent="0.25">
      <c r="C82" s="9" t="s">
        <v>611</v>
      </c>
      <c r="D82" s="10">
        <v>540047</v>
      </c>
      <c r="E82" s="10" t="s">
        <v>9</v>
      </c>
      <c r="F82" s="10" t="s">
        <v>335</v>
      </c>
      <c r="G82" s="10" t="s">
        <v>0</v>
      </c>
      <c r="H82" s="10">
        <v>11</v>
      </c>
      <c r="I82" s="93">
        <v>73.101951165605442</v>
      </c>
      <c r="J82" s="40">
        <f>J86-J85-J84-J83</f>
        <v>13531</v>
      </c>
      <c r="K82" s="74"/>
      <c r="L82" s="40">
        <f t="shared" ref="L82:X82" si="36">L86-L85-L84-L83</f>
        <v>12665</v>
      </c>
      <c r="M82" s="46">
        <f t="shared" si="24"/>
        <v>0.93599881753011605</v>
      </c>
      <c r="N82" s="40">
        <f t="shared" si="36"/>
        <v>107</v>
      </c>
      <c r="O82" s="46">
        <f t="shared" si="25"/>
        <v>7.9077673490503281E-3</v>
      </c>
      <c r="P82" s="40">
        <f t="shared" si="36"/>
        <v>17</v>
      </c>
      <c r="Q82" s="46">
        <f t="shared" si="26"/>
        <v>1.2563742517182766E-3</v>
      </c>
      <c r="R82" s="40">
        <f t="shared" si="36"/>
        <v>27</v>
      </c>
      <c r="S82" s="46">
        <f t="shared" si="27"/>
        <v>1.9954179291996159E-3</v>
      </c>
      <c r="T82" s="40">
        <f t="shared" si="36"/>
        <v>5</v>
      </c>
      <c r="U82" s="46">
        <f t="shared" si="28"/>
        <v>3.6952183874066957E-4</v>
      </c>
      <c r="V82" s="40">
        <f t="shared" si="36"/>
        <v>62</v>
      </c>
      <c r="W82" s="46">
        <f t="shared" si="29"/>
        <v>4.5820708003843028E-3</v>
      </c>
      <c r="X82" s="40">
        <f t="shared" si="36"/>
        <v>648</v>
      </c>
      <c r="Y82" s="46">
        <f t="shared" si="30"/>
        <v>4.7890030300790774E-2</v>
      </c>
      <c r="Z82" s="46">
        <f t="shared" si="31"/>
        <v>6.4001182469883969E-2</v>
      </c>
      <c r="AA82" s="66"/>
      <c r="AB82" s="40">
        <f>AB86-AB85-AB84-AB83</f>
        <v>13362</v>
      </c>
      <c r="AC82" s="40">
        <f>AC86-AC85-AC84-AC83</f>
        <v>169</v>
      </c>
      <c r="AD82" s="46">
        <f t="shared" si="32"/>
        <v>1.2489838149434631E-2</v>
      </c>
      <c r="AF82" s="10">
        <f t="shared" si="33"/>
        <v>17</v>
      </c>
      <c r="AG82" s="10">
        <f t="shared" si="34"/>
        <v>15</v>
      </c>
    </row>
    <row r="83" spans="3:33" x14ac:dyDescent="0.25">
      <c r="C83" s="5" t="s">
        <v>424</v>
      </c>
      <c r="D83" s="6">
        <v>540048</v>
      </c>
      <c r="E83" s="6" t="s">
        <v>94</v>
      </c>
      <c r="F83" s="6" t="s">
        <v>335</v>
      </c>
      <c r="G83" s="6" t="s">
        <v>1</v>
      </c>
      <c r="H83" s="6">
        <v>11</v>
      </c>
      <c r="I83" s="92">
        <v>0.99830776386882492</v>
      </c>
      <c r="J83" s="30">
        <v>2208</v>
      </c>
      <c r="K83" s="75"/>
      <c r="L83" s="31">
        <v>2102</v>
      </c>
      <c r="M83" s="47">
        <f t="shared" si="24"/>
        <v>0.95199275362318836</v>
      </c>
      <c r="N83" s="31">
        <v>12</v>
      </c>
      <c r="O83" s="47">
        <f t="shared" si="25"/>
        <v>5.434782608695652E-3</v>
      </c>
      <c r="P83" s="31">
        <v>1</v>
      </c>
      <c r="Q83" s="47">
        <f t="shared" si="26"/>
        <v>4.5289855072463769E-4</v>
      </c>
      <c r="R83" s="31">
        <v>13</v>
      </c>
      <c r="S83" s="47">
        <f t="shared" si="27"/>
        <v>5.88768115942029E-3</v>
      </c>
      <c r="T83" s="31">
        <v>1</v>
      </c>
      <c r="U83" s="47">
        <f t="shared" si="28"/>
        <v>4.5289855072463769E-4</v>
      </c>
      <c r="V83" s="31">
        <v>5</v>
      </c>
      <c r="W83" s="47">
        <f t="shared" si="29"/>
        <v>2.2644927536231885E-3</v>
      </c>
      <c r="X83" s="31">
        <v>74</v>
      </c>
      <c r="Y83" s="47">
        <f t="shared" si="30"/>
        <v>3.3514492753623192E-2</v>
      </c>
      <c r="Z83" s="47">
        <f t="shared" si="31"/>
        <v>4.8007246376811599E-2</v>
      </c>
      <c r="AA83" s="67"/>
      <c r="AB83" s="31">
        <v>2181</v>
      </c>
      <c r="AC83" s="31">
        <v>27</v>
      </c>
      <c r="AD83" s="47">
        <f t="shared" si="32"/>
        <v>1.2228260869565218E-2</v>
      </c>
      <c r="AF83" s="6">
        <f t="shared" si="33"/>
        <v>172</v>
      </c>
      <c r="AG83" s="6">
        <f t="shared" si="34"/>
        <v>120</v>
      </c>
    </row>
    <row r="84" spans="3:33" x14ac:dyDescent="0.25">
      <c r="C84" s="5" t="s">
        <v>425</v>
      </c>
      <c r="D84" s="6">
        <v>540049</v>
      </c>
      <c r="E84" s="6" t="s">
        <v>95</v>
      </c>
      <c r="F84" s="6" t="s">
        <v>335</v>
      </c>
      <c r="G84" s="6" t="s">
        <v>1</v>
      </c>
      <c r="H84" s="6">
        <v>11</v>
      </c>
      <c r="I84" s="92">
        <v>1.8573361329802296</v>
      </c>
      <c r="J84" s="30">
        <v>1020</v>
      </c>
      <c r="K84" s="75"/>
      <c r="L84" s="31">
        <v>952</v>
      </c>
      <c r="M84" s="47">
        <f t="shared" si="24"/>
        <v>0.93333333333333335</v>
      </c>
      <c r="N84" s="31">
        <v>4</v>
      </c>
      <c r="O84" s="47">
        <f t="shared" si="25"/>
        <v>3.9215686274509803E-3</v>
      </c>
      <c r="P84" s="31">
        <v>1</v>
      </c>
      <c r="Q84" s="47">
        <f t="shared" si="26"/>
        <v>9.8039215686274508E-4</v>
      </c>
      <c r="R84" s="31">
        <v>0</v>
      </c>
      <c r="S84" s="47">
        <f t="shared" si="27"/>
        <v>0</v>
      </c>
      <c r="T84" s="31">
        <v>0</v>
      </c>
      <c r="U84" s="47">
        <f t="shared" si="28"/>
        <v>0</v>
      </c>
      <c r="V84" s="31">
        <v>4</v>
      </c>
      <c r="W84" s="47">
        <f t="shared" si="29"/>
        <v>3.9215686274509803E-3</v>
      </c>
      <c r="X84" s="31">
        <v>59</v>
      </c>
      <c r="Y84" s="47">
        <f t="shared" si="30"/>
        <v>5.7843137254901963E-2</v>
      </c>
      <c r="Z84" s="47">
        <f t="shared" si="31"/>
        <v>6.6666666666666666E-2</v>
      </c>
      <c r="AA84" s="67"/>
      <c r="AB84" s="31">
        <v>997</v>
      </c>
      <c r="AC84" s="31">
        <v>23</v>
      </c>
      <c r="AD84" s="47">
        <f t="shared" si="32"/>
        <v>2.2549019607843137E-2</v>
      </c>
      <c r="AF84" s="6">
        <f t="shared" si="33"/>
        <v>117</v>
      </c>
      <c r="AG84" s="6">
        <f t="shared" si="34"/>
        <v>45</v>
      </c>
    </row>
    <row r="85" spans="3:33" x14ac:dyDescent="0.25">
      <c r="C85" s="15" t="s">
        <v>654</v>
      </c>
      <c r="D85" s="16" t="s">
        <v>15</v>
      </c>
      <c r="E85" s="16" t="s">
        <v>51</v>
      </c>
      <c r="F85" s="16" t="s">
        <v>321</v>
      </c>
      <c r="G85" s="16" t="s">
        <v>3</v>
      </c>
      <c r="H85" s="16">
        <v>11</v>
      </c>
      <c r="I85" s="96">
        <v>12.147294450029518</v>
      </c>
      <c r="J85" s="43">
        <v>12336</v>
      </c>
      <c r="K85" s="80"/>
      <c r="L85" s="43">
        <v>10942</v>
      </c>
      <c r="M85" s="52">
        <f t="shared" si="24"/>
        <v>0.88699740596627752</v>
      </c>
      <c r="N85" s="43">
        <v>580</v>
      </c>
      <c r="O85" s="52">
        <f t="shared" si="25"/>
        <v>4.7016861219195849E-2</v>
      </c>
      <c r="P85" s="43">
        <v>17</v>
      </c>
      <c r="Q85" s="52">
        <f t="shared" si="26"/>
        <v>1.3780804150453957E-3</v>
      </c>
      <c r="R85" s="43">
        <v>70</v>
      </c>
      <c r="S85" s="52">
        <f t="shared" si="27"/>
        <v>5.6744487678339816E-3</v>
      </c>
      <c r="T85" s="43">
        <v>3</v>
      </c>
      <c r="U85" s="52">
        <f t="shared" si="28"/>
        <v>2.4319066147859923E-4</v>
      </c>
      <c r="V85" s="43">
        <v>55</v>
      </c>
      <c r="W85" s="52">
        <f t="shared" si="29"/>
        <v>4.4584954604409855E-3</v>
      </c>
      <c r="X85" s="43">
        <v>669</v>
      </c>
      <c r="Y85" s="52">
        <f t="shared" si="30"/>
        <v>5.4231517509727628E-2</v>
      </c>
      <c r="Z85" s="52">
        <f t="shared" si="31"/>
        <v>0.11300259403372243</v>
      </c>
      <c r="AA85" s="71"/>
      <c r="AB85" s="43">
        <v>12131</v>
      </c>
      <c r="AC85" s="43">
        <v>205</v>
      </c>
      <c r="AD85" s="52">
        <f t="shared" si="32"/>
        <v>1.6618028534370947E-2</v>
      </c>
      <c r="AF85" s="6" t="str">
        <f t="shared" si="33"/>
        <v/>
      </c>
      <c r="AG85" s="6" t="str">
        <f t="shared" si="34"/>
        <v/>
      </c>
    </row>
    <row r="86" spans="3:33" x14ac:dyDescent="0.25">
      <c r="C86" s="7" t="s">
        <v>335</v>
      </c>
      <c r="D86" s="8"/>
      <c r="E86" s="8" t="s">
        <v>96</v>
      </c>
      <c r="F86" s="8"/>
      <c r="G86" s="8" t="s">
        <v>2</v>
      </c>
      <c r="H86" s="8">
        <v>11</v>
      </c>
      <c r="I86" s="41">
        <v>88.104889512484007</v>
      </c>
      <c r="J86" s="27">
        <v>29095</v>
      </c>
      <c r="K86" s="76"/>
      <c r="L86" s="27">
        <v>26661</v>
      </c>
      <c r="M86" s="49">
        <f t="shared" si="24"/>
        <v>0.91634301426361919</v>
      </c>
      <c r="N86" s="27">
        <v>703</v>
      </c>
      <c r="O86" s="49">
        <f t="shared" si="25"/>
        <v>2.4162227186801857E-2</v>
      </c>
      <c r="P86" s="48">
        <v>36</v>
      </c>
      <c r="Q86" s="49">
        <f t="shared" si="26"/>
        <v>1.2373260010311051E-3</v>
      </c>
      <c r="R86" s="48">
        <v>110</v>
      </c>
      <c r="S86" s="49">
        <f t="shared" si="27"/>
        <v>3.780718336483932E-3</v>
      </c>
      <c r="T86" s="48">
        <v>9</v>
      </c>
      <c r="U86" s="49">
        <f t="shared" si="28"/>
        <v>3.0933150025777627E-4</v>
      </c>
      <c r="V86" s="48">
        <v>126</v>
      </c>
      <c r="W86" s="49">
        <f t="shared" si="29"/>
        <v>4.3306410036088672E-3</v>
      </c>
      <c r="X86" s="48">
        <v>1450</v>
      </c>
      <c r="Y86" s="49">
        <f t="shared" si="30"/>
        <v>4.9836741708197282E-2</v>
      </c>
      <c r="Z86" s="49">
        <f t="shared" si="31"/>
        <v>8.3656985736380821E-2</v>
      </c>
      <c r="AA86" s="68"/>
      <c r="AB86" s="48">
        <v>28671</v>
      </c>
      <c r="AC86" s="48">
        <v>424</v>
      </c>
      <c r="AD86" s="49">
        <f t="shared" si="32"/>
        <v>1.4572950678810792E-2</v>
      </c>
      <c r="AF86" s="81">
        <f t="shared" si="33"/>
        <v>17</v>
      </c>
      <c r="AG86" s="81">
        <f t="shared" si="34"/>
        <v>17</v>
      </c>
    </row>
    <row r="87" spans="3:33" x14ac:dyDescent="0.25">
      <c r="C87" s="9" t="s">
        <v>612</v>
      </c>
      <c r="D87" s="10">
        <v>540051</v>
      </c>
      <c r="E87" s="10" t="s">
        <v>9</v>
      </c>
      <c r="F87" s="10" t="s">
        <v>336</v>
      </c>
      <c r="G87" s="10" t="s">
        <v>0</v>
      </c>
      <c r="H87" s="10">
        <v>8</v>
      </c>
      <c r="I87" s="93">
        <v>581.33069259981585</v>
      </c>
      <c r="J87" s="40">
        <f>J90-J89-J88</f>
        <v>11506</v>
      </c>
      <c r="K87" s="74"/>
      <c r="L87" s="40">
        <f t="shared" ref="L87:X87" si="37">L90-L89-L88</f>
        <v>10772</v>
      </c>
      <c r="M87" s="46">
        <f t="shared" si="24"/>
        <v>0.93620719624543713</v>
      </c>
      <c r="N87" s="40">
        <f t="shared" si="37"/>
        <v>126</v>
      </c>
      <c r="O87" s="46">
        <f t="shared" si="25"/>
        <v>1.095080827394403E-2</v>
      </c>
      <c r="P87" s="40">
        <f t="shared" si="37"/>
        <v>17</v>
      </c>
      <c r="Q87" s="46">
        <f t="shared" si="26"/>
        <v>1.4774900052146706E-3</v>
      </c>
      <c r="R87" s="40">
        <f t="shared" si="37"/>
        <v>26</v>
      </c>
      <c r="S87" s="46">
        <f t="shared" si="27"/>
        <v>2.2596905962106728E-3</v>
      </c>
      <c r="T87" s="40">
        <f t="shared" si="37"/>
        <v>0</v>
      </c>
      <c r="U87" s="46">
        <f t="shared" si="28"/>
        <v>0</v>
      </c>
      <c r="V87" s="40">
        <f t="shared" si="37"/>
        <v>118</v>
      </c>
      <c r="W87" s="46">
        <f t="shared" si="29"/>
        <v>1.025551885972536E-2</v>
      </c>
      <c r="X87" s="40">
        <f t="shared" si="37"/>
        <v>447</v>
      </c>
      <c r="Y87" s="46">
        <f t="shared" si="30"/>
        <v>3.8849296019468106E-2</v>
      </c>
      <c r="Z87" s="46">
        <f t="shared" si="31"/>
        <v>6.3792803754562838E-2</v>
      </c>
      <c r="AA87" s="66"/>
      <c r="AB87" s="40">
        <f>AB90-AB89-AB88</f>
        <v>11230</v>
      </c>
      <c r="AC87" s="40">
        <f>AC90-AC89-AC88</f>
        <v>276</v>
      </c>
      <c r="AD87" s="46">
        <f t="shared" si="32"/>
        <v>2.3987484790544064E-2</v>
      </c>
      <c r="AF87" s="10">
        <f t="shared" si="33"/>
        <v>18</v>
      </c>
      <c r="AG87" s="87">
        <f t="shared" si="34"/>
        <v>5</v>
      </c>
    </row>
    <row r="88" spans="3:33" x14ac:dyDescent="0.25">
      <c r="C88" s="5" t="s">
        <v>426</v>
      </c>
      <c r="D88" s="6">
        <v>540052</v>
      </c>
      <c r="E88" s="6" t="s">
        <v>97</v>
      </c>
      <c r="F88" s="6" t="s">
        <v>336</v>
      </c>
      <c r="G88" s="6" t="s">
        <v>1</v>
      </c>
      <c r="H88" s="6">
        <v>8</v>
      </c>
      <c r="I88" s="92">
        <v>2.7859930845312904</v>
      </c>
      <c r="J88" s="30">
        <v>2524</v>
      </c>
      <c r="K88" s="75"/>
      <c r="L88" s="31">
        <v>1814</v>
      </c>
      <c r="M88" s="47">
        <f t="shared" si="24"/>
        <v>0.71870047543581617</v>
      </c>
      <c r="N88" s="31">
        <v>288</v>
      </c>
      <c r="O88" s="47">
        <f t="shared" si="25"/>
        <v>0.11410459587955626</v>
      </c>
      <c r="P88" s="31">
        <v>17</v>
      </c>
      <c r="Q88" s="47">
        <f t="shared" si="26"/>
        <v>6.735340729001585E-3</v>
      </c>
      <c r="R88" s="31">
        <v>31</v>
      </c>
      <c r="S88" s="47">
        <f t="shared" si="27"/>
        <v>1.2282091917591125E-2</v>
      </c>
      <c r="T88" s="31">
        <v>0</v>
      </c>
      <c r="U88" s="47">
        <f t="shared" si="28"/>
        <v>0</v>
      </c>
      <c r="V88" s="31">
        <v>202</v>
      </c>
      <c r="W88" s="47">
        <f t="shared" si="29"/>
        <v>8.0031695721077656E-2</v>
      </c>
      <c r="X88" s="31">
        <v>172</v>
      </c>
      <c r="Y88" s="47">
        <f t="shared" si="30"/>
        <v>6.8145800316957217E-2</v>
      </c>
      <c r="Z88" s="47">
        <f t="shared" si="31"/>
        <v>0.28129952456418383</v>
      </c>
      <c r="AA88" s="67"/>
      <c r="AB88" s="31">
        <v>2152</v>
      </c>
      <c r="AC88" s="31">
        <v>372</v>
      </c>
      <c r="AD88" s="47">
        <f t="shared" si="32"/>
        <v>0.1473851030110935</v>
      </c>
      <c r="AF88" s="6">
        <f t="shared" si="33"/>
        <v>13</v>
      </c>
      <c r="AG88" s="86">
        <f t="shared" si="34"/>
        <v>1</v>
      </c>
    </row>
    <row r="89" spans="3:33" x14ac:dyDescent="0.25">
      <c r="C89" s="5" t="s">
        <v>427</v>
      </c>
      <c r="D89" s="6">
        <v>540245</v>
      </c>
      <c r="E89" s="6" t="s">
        <v>98</v>
      </c>
      <c r="F89" s="6" t="s">
        <v>336</v>
      </c>
      <c r="G89" s="6" t="s">
        <v>1</v>
      </c>
      <c r="H89" s="6">
        <v>8</v>
      </c>
      <c r="I89" s="92">
        <v>0.32999273336183688</v>
      </c>
      <c r="J89" s="30">
        <v>269</v>
      </c>
      <c r="K89" s="75"/>
      <c r="L89" s="31">
        <v>249</v>
      </c>
      <c r="M89" s="47">
        <f t="shared" si="24"/>
        <v>0.92565055762081783</v>
      </c>
      <c r="N89" s="31">
        <v>0</v>
      </c>
      <c r="O89" s="47">
        <f t="shared" si="25"/>
        <v>0</v>
      </c>
      <c r="P89" s="31">
        <v>1</v>
      </c>
      <c r="Q89" s="47">
        <f t="shared" si="26"/>
        <v>3.7174721189591076E-3</v>
      </c>
      <c r="R89" s="31">
        <v>2</v>
      </c>
      <c r="S89" s="47">
        <f t="shared" si="27"/>
        <v>7.4349442379182153E-3</v>
      </c>
      <c r="T89" s="31">
        <v>0</v>
      </c>
      <c r="U89" s="47">
        <f t="shared" si="28"/>
        <v>0</v>
      </c>
      <c r="V89" s="31">
        <v>5</v>
      </c>
      <c r="W89" s="47">
        <f t="shared" si="29"/>
        <v>1.858736059479554E-2</v>
      </c>
      <c r="X89" s="31">
        <v>12</v>
      </c>
      <c r="Y89" s="47">
        <f t="shared" si="30"/>
        <v>4.4609665427509292E-2</v>
      </c>
      <c r="Z89" s="47">
        <f t="shared" si="31"/>
        <v>7.4349442379182146E-2</v>
      </c>
      <c r="AA89" s="67"/>
      <c r="AB89" s="31">
        <v>258</v>
      </c>
      <c r="AC89" s="31">
        <v>11</v>
      </c>
      <c r="AD89" s="47">
        <f t="shared" si="32"/>
        <v>4.0892193308550186E-2</v>
      </c>
      <c r="AF89" s="6">
        <f t="shared" si="33"/>
        <v>95</v>
      </c>
      <c r="AG89" s="86">
        <f t="shared" si="34"/>
        <v>7</v>
      </c>
    </row>
    <row r="90" spans="3:33" x14ac:dyDescent="0.25">
      <c r="C90" s="7" t="s">
        <v>336</v>
      </c>
      <c r="D90" s="8"/>
      <c r="E90" s="8" t="s">
        <v>99</v>
      </c>
      <c r="F90" s="8"/>
      <c r="G90" s="8" t="s">
        <v>2</v>
      </c>
      <c r="H90" s="8">
        <v>8</v>
      </c>
      <c r="I90" s="41">
        <v>584.44667841770888</v>
      </c>
      <c r="J90" s="27">
        <v>14299</v>
      </c>
      <c r="K90" s="76"/>
      <c r="L90" s="27">
        <v>12835</v>
      </c>
      <c r="M90" s="49">
        <f t="shared" si="24"/>
        <v>0.89761521784740195</v>
      </c>
      <c r="N90" s="27">
        <v>414</v>
      </c>
      <c r="O90" s="49">
        <f t="shared" si="25"/>
        <v>2.8953073641513394E-2</v>
      </c>
      <c r="P90" s="48">
        <v>35</v>
      </c>
      <c r="Q90" s="49">
        <f t="shared" si="26"/>
        <v>2.4477236170361563E-3</v>
      </c>
      <c r="R90" s="48">
        <v>59</v>
      </c>
      <c r="S90" s="49">
        <f t="shared" si="27"/>
        <v>4.1261626687180922E-3</v>
      </c>
      <c r="T90" s="48">
        <v>0</v>
      </c>
      <c r="U90" s="49">
        <f t="shared" si="28"/>
        <v>0</v>
      </c>
      <c r="V90" s="48">
        <v>325</v>
      </c>
      <c r="W90" s="49">
        <f t="shared" si="29"/>
        <v>2.2728862158192881E-2</v>
      </c>
      <c r="X90" s="48">
        <v>631</v>
      </c>
      <c r="Y90" s="49">
        <f t="shared" si="30"/>
        <v>4.4128960067137561E-2</v>
      </c>
      <c r="Z90" s="49">
        <f t="shared" si="31"/>
        <v>0.10238478215259809</v>
      </c>
      <c r="AA90" s="68"/>
      <c r="AB90" s="48">
        <v>13640</v>
      </c>
      <c r="AC90" s="48">
        <v>659</v>
      </c>
      <c r="AD90" s="49">
        <f t="shared" si="32"/>
        <v>4.6087138960766487E-2</v>
      </c>
      <c r="AF90" s="81">
        <f t="shared" si="33"/>
        <v>11</v>
      </c>
      <c r="AG90" s="85">
        <f t="shared" si="34"/>
        <v>3</v>
      </c>
    </row>
    <row r="91" spans="3:33" x14ac:dyDescent="0.25">
      <c r="C91" s="9" t="s">
        <v>613</v>
      </c>
      <c r="D91" s="10">
        <v>540053</v>
      </c>
      <c r="E91" s="10" t="s">
        <v>9</v>
      </c>
      <c r="F91" s="10" t="s">
        <v>337</v>
      </c>
      <c r="G91" s="10" t="s">
        <v>0</v>
      </c>
      <c r="H91" s="10">
        <v>6</v>
      </c>
      <c r="I91" s="93">
        <v>388.15250562300741</v>
      </c>
      <c r="J91" s="40">
        <f>J102-J101-J100-J99-J98-J97-J96-J95-J94-J93-J92</f>
        <v>31338</v>
      </c>
      <c r="K91" s="74"/>
      <c r="L91" s="40">
        <f t="shared" ref="L91:X91" si="38">L102-L101-L100-L99-L98-L97-L96-L95-L94-L93-L92</f>
        <v>29409</v>
      </c>
      <c r="M91" s="46">
        <f t="shared" si="24"/>
        <v>0.93844533792839369</v>
      </c>
      <c r="N91" s="40">
        <f t="shared" si="38"/>
        <v>203</v>
      </c>
      <c r="O91" s="46">
        <f t="shared" si="25"/>
        <v>6.4777586316931519E-3</v>
      </c>
      <c r="P91" s="40">
        <f t="shared" si="38"/>
        <v>75</v>
      </c>
      <c r="Q91" s="46">
        <f t="shared" si="26"/>
        <v>2.3932605782117557E-3</v>
      </c>
      <c r="R91" s="40">
        <f t="shared" si="38"/>
        <v>106</v>
      </c>
      <c r="S91" s="46">
        <f t="shared" si="27"/>
        <v>3.3824749505392813E-3</v>
      </c>
      <c r="T91" s="40">
        <f t="shared" si="38"/>
        <v>11</v>
      </c>
      <c r="U91" s="46">
        <f t="shared" si="28"/>
        <v>3.5101155147105749E-4</v>
      </c>
      <c r="V91" s="40">
        <f t="shared" si="38"/>
        <v>132</v>
      </c>
      <c r="W91" s="46">
        <f t="shared" si="29"/>
        <v>4.2121386176526901E-3</v>
      </c>
      <c r="X91" s="40">
        <f t="shared" si="38"/>
        <v>1402</v>
      </c>
      <c r="Y91" s="46">
        <f t="shared" si="30"/>
        <v>4.4738017742038422E-2</v>
      </c>
      <c r="Z91" s="46">
        <f t="shared" si="31"/>
        <v>6.1554662071606356E-2</v>
      </c>
      <c r="AA91" s="66"/>
      <c r="AB91" s="40">
        <f>AB102-AB101-AB100-AB99-AB98-AB97-AB96-AB95-AB94-AB93-AB92</f>
        <v>30877</v>
      </c>
      <c r="AC91" s="40">
        <f>AC102-AC101-AC100-AC99-AC98-AC97-AC96-AC95-AC94-AC93-AC92</f>
        <v>461</v>
      </c>
      <c r="AD91" s="46">
        <f t="shared" si="32"/>
        <v>1.4710575020741593E-2</v>
      </c>
      <c r="AF91" s="10">
        <f t="shared" si="33"/>
        <v>19</v>
      </c>
      <c r="AG91" s="87">
        <f t="shared" si="34"/>
        <v>8</v>
      </c>
    </row>
    <row r="92" spans="3:33" x14ac:dyDescent="0.25">
      <c r="C92" s="5" t="s">
        <v>428</v>
      </c>
      <c r="D92" s="6">
        <v>540054</v>
      </c>
      <c r="E92" s="6" t="s">
        <v>100</v>
      </c>
      <c r="F92" s="6" t="s">
        <v>337</v>
      </c>
      <c r="G92" s="6" t="s">
        <v>1</v>
      </c>
      <c r="H92" s="6">
        <v>6</v>
      </c>
      <c r="I92" s="92">
        <v>1.0560446847504454</v>
      </c>
      <c r="J92" s="30">
        <v>513</v>
      </c>
      <c r="K92" s="75"/>
      <c r="L92" s="31">
        <v>452</v>
      </c>
      <c r="M92" s="47">
        <f t="shared" si="24"/>
        <v>0.88109161793372315</v>
      </c>
      <c r="N92" s="31">
        <v>7</v>
      </c>
      <c r="O92" s="47">
        <f t="shared" si="25"/>
        <v>1.364522417153996E-2</v>
      </c>
      <c r="P92" s="31">
        <v>4</v>
      </c>
      <c r="Q92" s="47">
        <f t="shared" si="26"/>
        <v>7.7972709551656916E-3</v>
      </c>
      <c r="R92" s="31">
        <v>3</v>
      </c>
      <c r="S92" s="47">
        <f t="shared" si="27"/>
        <v>5.8479532163742687E-3</v>
      </c>
      <c r="T92" s="31">
        <v>0</v>
      </c>
      <c r="U92" s="47">
        <f t="shared" si="28"/>
        <v>0</v>
      </c>
      <c r="V92" s="31">
        <v>3</v>
      </c>
      <c r="W92" s="47">
        <f t="shared" si="29"/>
        <v>5.8479532163742687E-3</v>
      </c>
      <c r="X92" s="31">
        <v>44</v>
      </c>
      <c r="Y92" s="47">
        <f t="shared" si="30"/>
        <v>8.5769980506822607E-2</v>
      </c>
      <c r="Z92" s="47">
        <f t="shared" si="31"/>
        <v>0.1189083820662768</v>
      </c>
      <c r="AA92" s="67"/>
      <c r="AB92" s="31">
        <v>502</v>
      </c>
      <c r="AC92" s="31">
        <v>11</v>
      </c>
      <c r="AD92" s="47">
        <f t="shared" si="32"/>
        <v>2.1442495126705652E-2</v>
      </c>
      <c r="AF92" s="6">
        <f t="shared" si="33"/>
        <v>50</v>
      </c>
      <c r="AG92" s="6">
        <f t="shared" si="34"/>
        <v>52</v>
      </c>
    </row>
    <row r="93" spans="3:33" x14ac:dyDescent="0.25">
      <c r="C93" s="5" t="s">
        <v>429</v>
      </c>
      <c r="D93" s="6">
        <v>540055</v>
      </c>
      <c r="E93" s="6" t="s">
        <v>101</v>
      </c>
      <c r="F93" s="6" t="s">
        <v>337</v>
      </c>
      <c r="G93" s="6" t="s">
        <v>1</v>
      </c>
      <c r="H93" s="6">
        <v>6</v>
      </c>
      <c r="I93" s="92">
        <v>10.779450606306675</v>
      </c>
      <c r="J93" s="30">
        <v>9336</v>
      </c>
      <c r="K93" s="75"/>
      <c r="L93" s="31">
        <v>8393</v>
      </c>
      <c r="M93" s="47">
        <f t="shared" si="24"/>
        <v>0.89899314481576698</v>
      </c>
      <c r="N93" s="31">
        <v>106</v>
      </c>
      <c r="O93" s="47">
        <f t="shared" si="25"/>
        <v>1.1353898886032563E-2</v>
      </c>
      <c r="P93" s="31">
        <v>12</v>
      </c>
      <c r="Q93" s="47">
        <f t="shared" si="26"/>
        <v>1.2853470437017994E-3</v>
      </c>
      <c r="R93" s="31">
        <v>269</v>
      </c>
      <c r="S93" s="47">
        <f t="shared" si="27"/>
        <v>2.8813196229648671E-2</v>
      </c>
      <c r="T93" s="31">
        <v>0</v>
      </c>
      <c r="U93" s="47">
        <f t="shared" si="28"/>
        <v>0</v>
      </c>
      <c r="V93" s="31">
        <v>52</v>
      </c>
      <c r="W93" s="47">
        <f t="shared" si="29"/>
        <v>5.5698371893744643E-3</v>
      </c>
      <c r="X93" s="31">
        <v>504</v>
      </c>
      <c r="Y93" s="47">
        <f t="shared" si="30"/>
        <v>5.3984575835475578E-2</v>
      </c>
      <c r="Z93" s="47">
        <f t="shared" si="31"/>
        <v>0.10100685518423308</v>
      </c>
      <c r="AA93" s="67"/>
      <c r="AB93" s="31">
        <v>9081</v>
      </c>
      <c r="AC93" s="31">
        <v>255</v>
      </c>
      <c r="AD93" s="47">
        <f t="shared" si="32"/>
        <v>2.7313624678663238E-2</v>
      </c>
      <c r="AF93" s="6">
        <f t="shared" si="33"/>
        <v>66</v>
      </c>
      <c r="AG93" s="6">
        <f t="shared" si="34"/>
        <v>30</v>
      </c>
    </row>
    <row r="94" spans="3:33" x14ac:dyDescent="0.25">
      <c r="C94" s="5" t="s">
        <v>430</v>
      </c>
      <c r="D94" s="6">
        <v>540056</v>
      </c>
      <c r="E94" s="6" t="s">
        <v>102</v>
      </c>
      <c r="F94" s="6" t="s">
        <v>337</v>
      </c>
      <c r="G94" s="6" t="s">
        <v>1</v>
      </c>
      <c r="H94" s="6">
        <v>6</v>
      </c>
      <c r="I94" s="92">
        <v>9.7251786293455069</v>
      </c>
      <c r="J94" s="30">
        <v>16061</v>
      </c>
      <c r="K94" s="75"/>
      <c r="L94" s="31">
        <v>14132</v>
      </c>
      <c r="M94" s="47">
        <f t="shared" si="24"/>
        <v>0.8798953987921051</v>
      </c>
      <c r="N94" s="31">
        <v>622</v>
      </c>
      <c r="O94" s="47">
        <f t="shared" si="25"/>
        <v>3.8727351970612042E-2</v>
      </c>
      <c r="P94" s="31">
        <v>35</v>
      </c>
      <c r="Q94" s="47">
        <f t="shared" si="26"/>
        <v>2.1791918311437645E-3</v>
      </c>
      <c r="R94" s="31">
        <v>82</v>
      </c>
      <c r="S94" s="47">
        <f t="shared" si="27"/>
        <v>5.105535147251105E-3</v>
      </c>
      <c r="T94" s="31">
        <v>12</v>
      </c>
      <c r="U94" s="47">
        <f t="shared" si="28"/>
        <v>7.4715148496357639E-4</v>
      </c>
      <c r="V94" s="31">
        <v>143</v>
      </c>
      <c r="W94" s="47">
        <f t="shared" si="29"/>
        <v>8.9035551958159525E-3</v>
      </c>
      <c r="X94" s="31">
        <v>1035</v>
      </c>
      <c r="Y94" s="47">
        <f t="shared" si="30"/>
        <v>6.4441815578108463E-2</v>
      </c>
      <c r="Z94" s="47">
        <f t="shared" si="31"/>
        <v>0.1201046012078949</v>
      </c>
      <c r="AA94" s="67"/>
      <c r="AB94" s="31">
        <v>15586</v>
      </c>
      <c r="AC94" s="31">
        <v>475</v>
      </c>
      <c r="AD94" s="47">
        <f t="shared" si="32"/>
        <v>2.9574746279808231E-2</v>
      </c>
      <c r="AF94" s="6">
        <f t="shared" si="33"/>
        <v>48</v>
      </c>
      <c r="AG94" s="6">
        <f t="shared" si="34"/>
        <v>22</v>
      </c>
    </row>
    <row r="95" spans="3:33" x14ac:dyDescent="0.25">
      <c r="C95" s="5" t="s">
        <v>431</v>
      </c>
      <c r="D95" s="6">
        <v>540057</v>
      </c>
      <c r="E95" s="6" t="s">
        <v>103</v>
      </c>
      <c r="F95" s="6" t="s">
        <v>337</v>
      </c>
      <c r="G95" s="6" t="s">
        <v>1</v>
      </c>
      <c r="H95" s="6">
        <v>6</v>
      </c>
      <c r="I95" s="92">
        <v>0.97024933903641974</v>
      </c>
      <c r="J95" s="30">
        <v>359</v>
      </c>
      <c r="K95" s="75"/>
      <c r="L95" s="31">
        <v>339</v>
      </c>
      <c r="M95" s="47">
        <f t="shared" si="24"/>
        <v>0.94428969359331472</v>
      </c>
      <c r="N95" s="31">
        <v>1</v>
      </c>
      <c r="O95" s="47">
        <f t="shared" si="25"/>
        <v>2.7855153203342618E-3</v>
      </c>
      <c r="P95" s="31">
        <v>3</v>
      </c>
      <c r="Q95" s="47">
        <f t="shared" si="26"/>
        <v>8.356545961002786E-3</v>
      </c>
      <c r="R95" s="31">
        <v>1</v>
      </c>
      <c r="S95" s="47">
        <f t="shared" si="27"/>
        <v>2.7855153203342618E-3</v>
      </c>
      <c r="T95" s="31">
        <v>0</v>
      </c>
      <c r="U95" s="47">
        <f t="shared" si="28"/>
        <v>0</v>
      </c>
      <c r="V95" s="31">
        <v>0</v>
      </c>
      <c r="W95" s="47">
        <f t="shared" si="29"/>
        <v>0</v>
      </c>
      <c r="X95" s="31">
        <v>15</v>
      </c>
      <c r="Y95" s="47">
        <f t="shared" si="30"/>
        <v>4.1782729805013928E-2</v>
      </c>
      <c r="Z95" s="47">
        <f t="shared" si="31"/>
        <v>5.5710306406685235E-2</v>
      </c>
      <c r="AA95" s="67"/>
      <c r="AB95" s="31">
        <v>338</v>
      </c>
      <c r="AC95" s="31">
        <v>21</v>
      </c>
      <c r="AD95" s="47">
        <f t="shared" si="32"/>
        <v>5.8495821727019497E-2</v>
      </c>
      <c r="AF95" s="6">
        <f t="shared" si="33"/>
        <v>150</v>
      </c>
      <c r="AG95" s="86">
        <f t="shared" si="34"/>
        <v>6</v>
      </c>
    </row>
    <row r="96" spans="3:33" x14ac:dyDescent="0.25">
      <c r="C96" s="5" t="s">
        <v>432</v>
      </c>
      <c r="D96" s="6">
        <v>540058</v>
      </c>
      <c r="E96" s="6" t="s">
        <v>104</v>
      </c>
      <c r="F96" s="6" t="s">
        <v>337</v>
      </c>
      <c r="G96" s="6" t="s">
        <v>1</v>
      </c>
      <c r="H96" s="6">
        <v>6</v>
      </c>
      <c r="I96" s="92">
        <v>0.5029356275558956</v>
      </c>
      <c r="J96" s="30">
        <v>717</v>
      </c>
      <c r="K96" s="75"/>
      <c r="L96" s="31">
        <v>665</v>
      </c>
      <c r="M96" s="47">
        <f t="shared" si="24"/>
        <v>0.92747559274755931</v>
      </c>
      <c r="N96" s="31">
        <v>0</v>
      </c>
      <c r="O96" s="47">
        <f t="shared" si="25"/>
        <v>0</v>
      </c>
      <c r="P96" s="31">
        <v>5</v>
      </c>
      <c r="Q96" s="47">
        <f t="shared" si="26"/>
        <v>6.9735006973500697E-3</v>
      </c>
      <c r="R96" s="31">
        <v>0</v>
      </c>
      <c r="S96" s="47">
        <f t="shared" si="27"/>
        <v>0</v>
      </c>
      <c r="T96" s="31">
        <v>0</v>
      </c>
      <c r="U96" s="47">
        <f t="shared" si="28"/>
        <v>0</v>
      </c>
      <c r="V96" s="31">
        <v>3</v>
      </c>
      <c r="W96" s="47">
        <f t="shared" si="29"/>
        <v>4.1841004184100415E-3</v>
      </c>
      <c r="X96" s="31">
        <v>44</v>
      </c>
      <c r="Y96" s="47">
        <f t="shared" si="30"/>
        <v>6.1366806136680614E-2</v>
      </c>
      <c r="Z96" s="47">
        <f t="shared" si="31"/>
        <v>7.2524407252440734E-2</v>
      </c>
      <c r="AA96" s="67"/>
      <c r="AB96" s="31">
        <v>710</v>
      </c>
      <c r="AC96" s="31">
        <v>7</v>
      </c>
      <c r="AD96" s="47">
        <f t="shared" si="32"/>
        <v>9.7629009762900971E-3</v>
      </c>
      <c r="AF96" s="6">
        <f t="shared" si="33"/>
        <v>102</v>
      </c>
      <c r="AG96" s="6">
        <f t="shared" si="34"/>
        <v>143</v>
      </c>
    </row>
    <row r="97" spans="3:33" x14ac:dyDescent="0.25">
      <c r="C97" s="5" t="s">
        <v>433</v>
      </c>
      <c r="D97" s="6">
        <v>540059</v>
      </c>
      <c r="E97" s="6" t="s">
        <v>105</v>
      </c>
      <c r="F97" s="6" t="s">
        <v>337</v>
      </c>
      <c r="G97" s="6" t="s">
        <v>1</v>
      </c>
      <c r="H97" s="6">
        <v>6</v>
      </c>
      <c r="I97" s="92">
        <v>0.88875572881486486</v>
      </c>
      <c r="J97" s="30">
        <v>1493</v>
      </c>
      <c r="K97" s="75"/>
      <c r="L97" s="31">
        <v>1365</v>
      </c>
      <c r="M97" s="47">
        <f t="shared" si="24"/>
        <v>0.91426657736101813</v>
      </c>
      <c r="N97" s="31">
        <v>17</v>
      </c>
      <c r="O97" s="47">
        <f t="shared" si="25"/>
        <v>1.1386470194239785E-2</v>
      </c>
      <c r="P97" s="31">
        <v>10</v>
      </c>
      <c r="Q97" s="47">
        <f t="shared" si="26"/>
        <v>6.6979236436704621E-3</v>
      </c>
      <c r="R97" s="31">
        <v>7</v>
      </c>
      <c r="S97" s="47">
        <f t="shared" si="27"/>
        <v>4.6885465505693237E-3</v>
      </c>
      <c r="T97" s="31">
        <v>0</v>
      </c>
      <c r="U97" s="47">
        <f t="shared" si="28"/>
        <v>0</v>
      </c>
      <c r="V97" s="31">
        <v>7</v>
      </c>
      <c r="W97" s="47">
        <f t="shared" si="29"/>
        <v>4.6885465505693237E-3</v>
      </c>
      <c r="X97" s="31">
        <v>87</v>
      </c>
      <c r="Y97" s="47">
        <f t="shared" si="30"/>
        <v>5.8271935699933018E-2</v>
      </c>
      <c r="Z97" s="47">
        <f t="shared" si="31"/>
        <v>8.5733422638981913E-2</v>
      </c>
      <c r="AA97" s="67"/>
      <c r="AB97" s="31">
        <v>1458</v>
      </c>
      <c r="AC97" s="31">
        <v>35</v>
      </c>
      <c r="AD97" s="47">
        <f t="shared" si="32"/>
        <v>2.3442732752846619E-2</v>
      </c>
      <c r="AF97" s="6">
        <f t="shared" si="33"/>
        <v>80</v>
      </c>
      <c r="AG97" s="6">
        <f t="shared" si="34"/>
        <v>41</v>
      </c>
    </row>
    <row r="98" spans="3:33" x14ac:dyDescent="0.25">
      <c r="C98" s="5" t="s">
        <v>434</v>
      </c>
      <c r="D98" s="6">
        <v>540242</v>
      </c>
      <c r="E98" s="6" t="s">
        <v>106</v>
      </c>
      <c r="F98" s="6" t="s">
        <v>337</v>
      </c>
      <c r="G98" s="6" t="s">
        <v>1</v>
      </c>
      <c r="H98" s="6">
        <v>6</v>
      </c>
      <c r="I98" s="92">
        <v>1.3336279602740515</v>
      </c>
      <c r="J98" s="30">
        <v>1529</v>
      </c>
      <c r="K98" s="75"/>
      <c r="L98" s="31">
        <v>1354</v>
      </c>
      <c r="M98" s="47">
        <f t="shared" si="24"/>
        <v>0.88554610856769134</v>
      </c>
      <c r="N98" s="31">
        <v>71</v>
      </c>
      <c r="O98" s="47">
        <f t="shared" si="25"/>
        <v>4.643557880967953E-2</v>
      </c>
      <c r="P98" s="31">
        <v>4</v>
      </c>
      <c r="Q98" s="47">
        <f t="shared" si="26"/>
        <v>2.616088947024199E-3</v>
      </c>
      <c r="R98" s="31">
        <v>8</v>
      </c>
      <c r="S98" s="47">
        <f t="shared" si="27"/>
        <v>5.232177894048398E-3</v>
      </c>
      <c r="T98" s="31">
        <v>0</v>
      </c>
      <c r="U98" s="47">
        <f t="shared" si="28"/>
        <v>0</v>
      </c>
      <c r="V98" s="31">
        <v>33</v>
      </c>
      <c r="W98" s="47">
        <f t="shared" si="29"/>
        <v>2.1582733812949641E-2</v>
      </c>
      <c r="X98" s="31">
        <v>59</v>
      </c>
      <c r="Y98" s="47">
        <f t="shared" si="30"/>
        <v>3.858731196860693E-2</v>
      </c>
      <c r="Z98" s="47">
        <f t="shared" si="31"/>
        <v>0.11445389143230869</v>
      </c>
      <c r="AA98" s="67"/>
      <c r="AB98" s="31">
        <v>1477</v>
      </c>
      <c r="AC98" s="31">
        <v>52</v>
      </c>
      <c r="AD98" s="47">
        <f t="shared" si="32"/>
        <v>3.4009156311314584E-2</v>
      </c>
      <c r="AF98" s="6">
        <f t="shared" si="33"/>
        <v>54</v>
      </c>
      <c r="AG98" s="6">
        <f t="shared" si="34"/>
        <v>14</v>
      </c>
    </row>
    <row r="99" spans="3:33" x14ac:dyDescent="0.25">
      <c r="C99" s="5" t="s">
        <v>435</v>
      </c>
      <c r="D99" s="6">
        <v>540060</v>
      </c>
      <c r="E99" s="6" t="s">
        <v>107</v>
      </c>
      <c r="F99" s="6" t="s">
        <v>337</v>
      </c>
      <c r="G99" s="6" t="s">
        <v>1</v>
      </c>
      <c r="H99" s="6">
        <v>6</v>
      </c>
      <c r="I99" s="92">
        <v>1.6703914999404834</v>
      </c>
      <c r="J99" s="30">
        <v>2328</v>
      </c>
      <c r="K99" s="75"/>
      <c r="L99" s="31">
        <v>2176</v>
      </c>
      <c r="M99" s="47">
        <f t="shared" si="24"/>
        <v>0.93470790378006874</v>
      </c>
      <c r="N99" s="31">
        <v>40</v>
      </c>
      <c r="O99" s="47">
        <f t="shared" si="25"/>
        <v>1.7182130584192441E-2</v>
      </c>
      <c r="P99" s="31">
        <v>1</v>
      </c>
      <c r="Q99" s="47">
        <f t="shared" si="26"/>
        <v>4.2955326460481099E-4</v>
      </c>
      <c r="R99" s="31">
        <v>6</v>
      </c>
      <c r="S99" s="47">
        <f t="shared" si="27"/>
        <v>2.5773195876288659E-3</v>
      </c>
      <c r="T99" s="31">
        <v>2</v>
      </c>
      <c r="U99" s="47">
        <f t="shared" si="28"/>
        <v>8.5910652920962198E-4</v>
      </c>
      <c r="V99" s="31">
        <v>6</v>
      </c>
      <c r="W99" s="47">
        <f t="shared" si="29"/>
        <v>2.5773195876288659E-3</v>
      </c>
      <c r="X99" s="31">
        <v>97</v>
      </c>
      <c r="Y99" s="47">
        <f t="shared" si="30"/>
        <v>4.1666666666666664E-2</v>
      </c>
      <c r="Z99" s="47">
        <f t="shared" si="31"/>
        <v>6.5292096219931262E-2</v>
      </c>
      <c r="AA99" s="67"/>
      <c r="AB99" s="31">
        <v>2297</v>
      </c>
      <c r="AC99" s="31">
        <v>31</v>
      </c>
      <c r="AD99" s="47">
        <f t="shared" si="32"/>
        <v>1.331615120274914E-2</v>
      </c>
      <c r="AF99" s="6">
        <f t="shared" si="33"/>
        <v>122</v>
      </c>
      <c r="AG99" s="6">
        <f t="shared" si="34"/>
        <v>112</v>
      </c>
    </row>
    <row r="100" spans="3:33" x14ac:dyDescent="0.25">
      <c r="C100" s="5" t="s">
        <v>436</v>
      </c>
      <c r="D100" s="6">
        <v>540061</v>
      </c>
      <c r="E100" s="6" t="s">
        <v>108</v>
      </c>
      <c r="F100" s="6" t="s">
        <v>337</v>
      </c>
      <c r="G100" s="6" t="s">
        <v>1</v>
      </c>
      <c r="H100" s="6">
        <v>6</v>
      </c>
      <c r="I100" s="92">
        <v>0.84999346826833366</v>
      </c>
      <c r="J100" s="30">
        <v>1798</v>
      </c>
      <c r="K100" s="75"/>
      <c r="L100" s="31">
        <v>1617</v>
      </c>
      <c r="M100" s="47">
        <f t="shared" si="24"/>
        <v>0.89933259176863178</v>
      </c>
      <c r="N100" s="31">
        <v>50</v>
      </c>
      <c r="O100" s="47">
        <f t="shared" si="25"/>
        <v>2.7808676307007785E-2</v>
      </c>
      <c r="P100" s="31">
        <v>6</v>
      </c>
      <c r="Q100" s="47">
        <f t="shared" si="26"/>
        <v>3.3370411568409346E-3</v>
      </c>
      <c r="R100" s="31">
        <v>4</v>
      </c>
      <c r="S100" s="47">
        <f t="shared" si="27"/>
        <v>2.2246941045606229E-3</v>
      </c>
      <c r="T100" s="31">
        <v>3</v>
      </c>
      <c r="U100" s="47">
        <f t="shared" si="28"/>
        <v>1.6685205784204673E-3</v>
      </c>
      <c r="V100" s="31">
        <v>8</v>
      </c>
      <c r="W100" s="47">
        <f t="shared" si="29"/>
        <v>4.4493882091212458E-3</v>
      </c>
      <c r="X100" s="31">
        <v>110</v>
      </c>
      <c r="Y100" s="47">
        <f t="shared" si="30"/>
        <v>6.1179087875417128E-2</v>
      </c>
      <c r="Z100" s="47">
        <f t="shared" si="31"/>
        <v>0.10066740823136817</v>
      </c>
      <c r="AA100" s="67"/>
      <c r="AB100" s="31">
        <v>1747</v>
      </c>
      <c r="AC100" s="31">
        <v>51</v>
      </c>
      <c r="AD100" s="47">
        <f t="shared" si="32"/>
        <v>2.8364849833147941E-2</v>
      </c>
      <c r="AF100" s="6">
        <f t="shared" si="33"/>
        <v>67</v>
      </c>
      <c r="AG100" s="6">
        <f t="shared" si="34"/>
        <v>26</v>
      </c>
    </row>
    <row r="101" spans="3:33" x14ac:dyDescent="0.25">
      <c r="C101" s="5" t="s">
        <v>437</v>
      </c>
      <c r="D101" s="6">
        <v>540062</v>
      </c>
      <c r="E101" s="6" t="s">
        <v>109</v>
      </c>
      <c r="F101" s="6" t="s">
        <v>337</v>
      </c>
      <c r="G101" s="6" t="s">
        <v>1</v>
      </c>
      <c r="H101" s="6">
        <v>6</v>
      </c>
      <c r="I101" s="92">
        <v>0.53099039498445177</v>
      </c>
      <c r="J101" s="30">
        <v>449</v>
      </c>
      <c r="K101" s="75"/>
      <c r="L101" s="31">
        <v>432</v>
      </c>
      <c r="M101" s="47">
        <f t="shared" si="24"/>
        <v>0.96213808463251671</v>
      </c>
      <c r="N101" s="31">
        <v>1</v>
      </c>
      <c r="O101" s="47">
        <f t="shared" si="25"/>
        <v>2.2271714922048997E-3</v>
      </c>
      <c r="P101" s="31">
        <v>2</v>
      </c>
      <c r="Q101" s="47">
        <f t="shared" si="26"/>
        <v>4.4543429844097994E-3</v>
      </c>
      <c r="R101" s="31">
        <v>3</v>
      </c>
      <c r="S101" s="47">
        <f t="shared" si="27"/>
        <v>6.6815144766146995E-3</v>
      </c>
      <c r="T101" s="31">
        <v>0</v>
      </c>
      <c r="U101" s="47">
        <f t="shared" si="28"/>
        <v>0</v>
      </c>
      <c r="V101" s="31">
        <v>0</v>
      </c>
      <c r="W101" s="47">
        <f t="shared" si="29"/>
        <v>0</v>
      </c>
      <c r="X101" s="31">
        <v>11</v>
      </c>
      <c r="Y101" s="47">
        <f t="shared" si="30"/>
        <v>2.4498886414253896E-2</v>
      </c>
      <c r="Z101" s="47">
        <f t="shared" si="31"/>
        <v>3.7861915367483297E-2</v>
      </c>
      <c r="AA101" s="67"/>
      <c r="AB101" s="31">
        <v>445</v>
      </c>
      <c r="AC101" s="31">
        <v>4</v>
      </c>
      <c r="AD101" s="47">
        <f t="shared" si="32"/>
        <v>8.9086859688195987E-3</v>
      </c>
      <c r="AF101" s="6">
        <f t="shared" si="33"/>
        <v>200</v>
      </c>
      <c r="AG101" s="6">
        <f t="shared" si="34"/>
        <v>153</v>
      </c>
    </row>
    <row r="102" spans="3:33" x14ac:dyDescent="0.25">
      <c r="C102" s="7" t="s">
        <v>337</v>
      </c>
      <c r="D102" s="8"/>
      <c r="E102" s="8" t="s">
        <v>110</v>
      </c>
      <c r="F102" s="8"/>
      <c r="G102" s="8" t="s">
        <v>2</v>
      </c>
      <c r="H102" s="8">
        <v>6</v>
      </c>
      <c r="I102" s="41">
        <v>416.46012356228448</v>
      </c>
      <c r="J102" s="27">
        <v>65921</v>
      </c>
      <c r="K102" s="76"/>
      <c r="L102" s="27">
        <v>60334</v>
      </c>
      <c r="M102" s="49">
        <f t="shared" si="24"/>
        <v>0.91524703812138775</v>
      </c>
      <c r="N102" s="27">
        <v>1118</v>
      </c>
      <c r="O102" s="49">
        <f t="shared" si="25"/>
        <v>1.6959694179396551E-2</v>
      </c>
      <c r="P102" s="48">
        <v>157</v>
      </c>
      <c r="Q102" s="49">
        <f t="shared" si="26"/>
        <v>2.3816386280547928E-3</v>
      </c>
      <c r="R102" s="48">
        <v>489</v>
      </c>
      <c r="S102" s="49">
        <f t="shared" si="27"/>
        <v>7.417969994387221E-3</v>
      </c>
      <c r="T102" s="48">
        <v>28</v>
      </c>
      <c r="U102" s="49">
        <f t="shared" si="28"/>
        <v>4.2475083812442164E-4</v>
      </c>
      <c r="V102" s="48">
        <v>387</v>
      </c>
      <c r="W102" s="49">
        <f t="shared" si="29"/>
        <v>5.8706633697911135E-3</v>
      </c>
      <c r="X102" s="48">
        <v>3408</v>
      </c>
      <c r="Y102" s="49">
        <f t="shared" si="30"/>
        <v>5.1698244868858177E-2</v>
      </c>
      <c r="Z102" s="49">
        <f t="shared" si="31"/>
        <v>8.4752961878612268E-2</v>
      </c>
      <c r="AA102" s="68"/>
      <c r="AB102" s="48">
        <v>64518</v>
      </c>
      <c r="AC102" s="48">
        <v>1403</v>
      </c>
      <c r="AD102" s="49">
        <f t="shared" si="32"/>
        <v>2.1283050924591557E-2</v>
      </c>
      <c r="AF102" s="81">
        <f t="shared" si="33"/>
        <v>16</v>
      </c>
      <c r="AG102" s="85">
        <f t="shared" si="34"/>
        <v>6</v>
      </c>
    </row>
    <row r="103" spans="3:33" x14ac:dyDescent="0.25">
      <c r="C103" s="9" t="s">
        <v>614</v>
      </c>
      <c r="D103" s="10">
        <v>540063</v>
      </c>
      <c r="E103" s="10" t="s">
        <v>9</v>
      </c>
      <c r="F103" s="10" t="s">
        <v>338</v>
      </c>
      <c r="G103" s="10" t="s">
        <v>0</v>
      </c>
      <c r="H103" s="10">
        <v>5</v>
      </c>
      <c r="I103" s="93">
        <v>466.09004721627451</v>
      </c>
      <c r="J103" s="40">
        <f>J106-J105-J104</f>
        <v>20847</v>
      </c>
      <c r="K103" s="74"/>
      <c r="L103" s="40">
        <f t="shared" ref="L103:X103" si="39">L106-L105-L104</f>
        <v>19991</v>
      </c>
      <c r="M103" s="46">
        <f t="shared" si="24"/>
        <v>0.958938936057946</v>
      </c>
      <c r="N103" s="40">
        <f t="shared" si="39"/>
        <v>63</v>
      </c>
      <c r="O103" s="46">
        <f t="shared" si="25"/>
        <v>3.0220175564829471E-3</v>
      </c>
      <c r="P103" s="40">
        <f t="shared" si="39"/>
        <v>32</v>
      </c>
      <c r="Q103" s="46">
        <f t="shared" si="26"/>
        <v>1.5349930445627668E-3</v>
      </c>
      <c r="R103" s="40">
        <f t="shared" si="39"/>
        <v>50</v>
      </c>
      <c r="S103" s="46">
        <f t="shared" si="27"/>
        <v>2.3984266321293232E-3</v>
      </c>
      <c r="T103" s="40">
        <f t="shared" si="39"/>
        <v>1</v>
      </c>
      <c r="U103" s="46">
        <f t="shared" si="28"/>
        <v>4.7968532642586462E-5</v>
      </c>
      <c r="V103" s="40">
        <f t="shared" si="39"/>
        <v>64</v>
      </c>
      <c r="W103" s="46">
        <f t="shared" si="29"/>
        <v>3.0699860891255336E-3</v>
      </c>
      <c r="X103" s="40">
        <f t="shared" si="39"/>
        <v>646</v>
      </c>
      <c r="Y103" s="46">
        <f t="shared" si="30"/>
        <v>3.0987672087110854E-2</v>
      </c>
      <c r="Z103" s="46">
        <f t="shared" si="31"/>
        <v>4.1061063942054013E-2</v>
      </c>
      <c r="AA103" s="66"/>
      <c r="AB103" s="40">
        <f>AB106-AB105-AB104</f>
        <v>20713</v>
      </c>
      <c r="AC103" s="40">
        <f>AC106-AC105-AC104</f>
        <v>134</v>
      </c>
      <c r="AD103" s="46">
        <f t="shared" si="32"/>
        <v>6.4277833741065863E-3</v>
      </c>
      <c r="AF103" s="10">
        <f t="shared" si="33"/>
        <v>42</v>
      </c>
      <c r="AG103" s="10">
        <f t="shared" si="34"/>
        <v>43</v>
      </c>
    </row>
    <row r="104" spans="3:33" x14ac:dyDescent="0.25">
      <c r="C104" s="5" t="s">
        <v>438</v>
      </c>
      <c r="D104" s="6">
        <v>540241</v>
      </c>
      <c r="E104" s="6" t="s">
        <v>111</v>
      </c>
      <c r="F104" s="6" t="s">
        <v>338</v>
      </c>
      <c r="G104" s="6" t="s">
        <v>1</v>
      </c>
      <c r="H104" s="6">
        <v>5</v>
      </c>
      <c r="I104" s="92">
        <v>1.88718718671837</v>
      </c>
      <c r="J104" s="30">
        <v>3865</v>
      </c>
      <c r="K104" s="75"/>
      <c r="L104" s="31">
        <v>3582</v>
      </c>
      <c r="M104" s="47">
        <f t="shared" si="24"/>
        <v>0.9267787839586028</v>
      </c>
      <c r="N104" s="31">
        <v>28</v>
      </c>
      <c r="O104" s="47">
        <f t="shared" si="25"/>
        <v>7.2445019404915913E-3</v>
      </c>
      <c r="P104" s="31">
        <v>10</v>
      </c>
      <c r="Q104" s="47">
        <f t="shared" si="26"/>
        <v>2.5873221216041399E-3</v>
      </c>
      <c r="R104" s="31">
        <v>19</v>
      </c>
      <c r="S104" s="47">
        <f t="shared" si="27"/>
        <v>4.9159120310478654E-3</v>
      </c>
      <c r="T104" s="31">
        <v>1</v>
      </c>
      <c r="U104" s="47">
        <f t="shared" si="28"/>
        <v>2.5873221216041398E-4</v>
      </c>
      <c r="V104" s="31">
        <v>41</v>
      </c>
      <c r="W104" s="47">
        <f t="shared" si="29"/>
        <v>1.0608020698576973E-2</v>
      </c>
      <c r="X104" s="31">
        <v>184</v>
      </c>
      <c r="Y104" s="47">
        <f t="shared" si="30"/>
        <v>4.7606727037516172E-2</v>
      </c>
      <c r="Z104" s="47">
        <f t="shared" si="31"/>
        <v>7.3221216041397155E-2</v>
      </c>
      <c r="AA104" s="67"/>
      <c r="AB104" s="31">
        <v>3793</v>
      </c>
      <c r="AC104" s="31">
        <v>72</v>
      </c>
      <c r="AD104" s="47">
        <f t="shared" si="32"/>
        <v>1.8628719275549807E-2</v>
      </c>
      <c r="AF104" s="6">
        <f t="shared" si="33"/>
        <v>100</v>
      </c>
      <c r="AG104" s="6">
        <f t="shared" si="34"/>
        <v>62</v>
      </c>
    </row>
    <row r="105" spans="3:33" x14ac:dyDescent="0.25">
      <c r="C105" s="5" t="s">
        <v>439</v>
      </c>
      <c r="D105" s="6">
        <v>540064</v>
      </c>
      <c r="E105" s="6" t="s">
        <v>112</v>
      </c>
      <c r="F105" s="6" t="s">
        <v>338</v>
      </c>
      <c r="G105" s="6" t="s">
        <v>1</v>
      </c>
      <c r="H105" s="6">
        <v>5</v>
      </c>
      <c r="I105" s="92">
        <v>3.2822317105139143</v>
      </c>
      <c r="J105" s="30">
        <v>3079</v>
      </c>
      <c r="K105" s="75"/>
      <c r="L105" s="31">
        <v>2943</v>
      </c>
      <c r="M105" s="47">
        <f t="shared" si="24"/>
        <v>0.95582981487495944</v>
      </c>
      <c r="N105" s="31">
        <v>10</v>
      </c>
      <c r="O105" s="47">
        <f t="shared" si="25"/>
        <v>3.247807729782397E-3</v>
      </c>
      <c r="P105" s="31">
        <v>4</v>
      </c>
      <c r="Q105" s="47">
        <f t="shared" si="26"/>
        <v>1.2991230919129587E-3</v>
      </c>
      <c r="R105" s="31">
        <v>22</v>
      </c>
      <c r="S105" s="47">
        <f t="shared" si="27"/>
        <v>7.1451770055212735E-3</v>
      </c>
      <c r="T105" s="31">
        <v>0</v>
      </c>
      <c r="U105" s="47">
        <f t="shared" si="28"/>
        <v>0</v>
      </c>
      <c r="V105" s="31">
        <v>22</v>
      </c>
      <c r="W105" s="47">
        <f t="shared" si="29"/>
        <v>7.1451770055212735E-3</v>
      </c>
      <c r="X105" s="31">
        <v>78</v>
      </c>
      <c r="Y105" s="47">
        <f t="shared" si="30"/>
        <v>2.5332900292302694E-2</v>
      </c>
      <c r="Z105" s="47">
        <f t="shared" si="31"/>
        <v>4.4170185125040597E-2</v>
      </c>
      <c r="AA105" s="67"/>
      <c r="AB105" s="31">
        <v>3055</v>
      </c>
      <c r="AC105" s="31">
        <v>24</v>
      </c>
      <c r="AD105" s="47">
        <f t="shared" si="32"/>
        <v>7.7947385514777522E-3</v>
      </c>
      <c r="AF105" s="6">
        <f t="shared" si="33"/>
        <v>185</v>
      </c>
      <c r="AG105" s="6">
        <f t="shared" si="34"/>
        <v>165</v>
      </c>
    </row>
    <row r="106" spans="3:33" x14ac:dyDescent="0.25">
      <c r="C106" s="7" t="s">
        <v>338</v>
      </c>
      <c r="D106" s="8"/>
      <c r="E106" s="8" t="s">
        <v>113</v>
      </c>
      <c r="F106" s="8"/>
      <c r="G106" s="8" t="s">
        <v>2</v>
      </c>
      <c r="H106" s="8">
        <v>5</v>
      </c>
      <c r="I106" s="41">
        <v>471.25946611350685</v>
      </c>
      <c r="J106" s="27">
        <v>27791</v>
      </c>
      <c r="K106" s="76"/>
      <c r="L106" s="27">
        <v>26516</v>
      </c>
      <c r="M106" s="49">
        <f t="shared" si="24"/>
        <v>0.95412183800510952</v>
      </c>
      <c r="N106" s="27">
        <v>101</v>
      </c>
      <c r="O106" s="49">
        <f t="shared" si="25"/>
        <v>3.6342700874383792E-3</v>
      </c>
      <c r="P106" s="48">
        <v>46</v>
      </c>
      <c r="Q106" s="49">
        <f t="shared" si="26"/>
        <v>1.6552121190313411E-3</v>
      </c>
      <c r="R106" s="48">
        <v>91</v>
      </c>
      <c r="S106" s="49">
        <f t="shared" si="27"/>
        <v>3.2744413659098271E-3</v>
      </c>
      <c r="T106" s="48">
        <v>2</v>
      </c>
      <c r="U106" s="49">
        <f t="shared" si="28"/>
        <v>7.1965744305710482E-5</v>
      </c>
      <c r="V106" s="48">
        <v>127</v>
      </c>
      <c r="W106" s="49">
        <f t="shared" si="29"/>
        <v>4.5698247634126153E-3</v>
      </c>
      <c r="X106" s="48">
        <v>908</v>
      </c>
      <c r="Y106" s="49">
        <f t="shared" si="30"/>
        <v>3.2672447914792561E-2</v>
      </c>
      <c r="Z106" s="49">
        <f t="shared" si="31"/>
        <v>4.5878161994890435E-2</v>
      </c>
      <c r="AA106" s="68"/>
      <c r="AB106" s="48">
        <v>27561</v>
      </c>
      <c r="AC106" s="48">
        <v>230</v>
      </c>
      <c r="AD106" s="49">
        <f t="shared" si="32"/>
        <v>8.2760605951567052E-3</v>
      </c>
      <c r="AF106" s="81">
        <f t="shared" si="33"/>
        <v>42</v>
      </c>
      <c r="AG106" s="81">
        <f t="shared" si="34"/>
        <v>40</v>
      </c>
    </row>
    <row r="107" spans="3:33" x14ac:dyDescent="0.25">
      <c r="C107" s="9" t="s">
        <v>615</v>
      </c>
      <c r="D107" s="10">
        <v>540065</v>
      </c>
      <c r="E107" s="10" t="s">
        <v>9</v>
      </c>
      <c r="F107" s="10" t="s">
        <v>339</v>
      </c>
      <c r="G107" s="10" t="s">
        <v>0</v>
      </c>
      <c r="H107" s="10">
        <v>9</v>
      </c>
      <c r="I107" s="93">
        <v>196.43136917970148</v>
      </c>
      <c r="J107" s="40">
        <f>J113-J112-J111-J110-J109-J108</f>
        <v>42898</v>
      </c>
      <c r="K107" s="74"/>
      <c r="L107" s="40">
        <f t="shared" ref="L107:X107" si="40">L113-L112-L111-L110-L109-L108</f>
        <v>36270</v>
      </c>
      <c r="M107" s="46">
        <f t="shared" si="24"/>
        <v>0.84549396242249053</v>
      </c>
      <c r="N107" s="40">
        <f t="shared" si="40"/>
        <v>1823</v>
      </c>
      <c r="O107" s="46">
        <f t="shared" si="25"/>
        <v>4.2496153666837615E-2</v>
      </c>
      <c r="P107" s="40">
        <f t="shared" si="40"/>
        <v>103</v>
      </c>
      <c r="Q107" s="46">
        <f t="shared" si="26"/>
        <v>2.4010443377313626E-3</v>
      </c>
      <c r="R107" s="40">
        <f t="shared" si="40"/>
        <v>495</v>
      </c>
      <c r="S107" s="46">
        <f t="shared" si="27"/>
        <v>1.1538999487155579E-2</v>
      </c>
      <c r="T107" s="40">
        <f t="shared" si="40"/>
        <v>11</v>
      </c>
      <c r="U107" s="46">
        <f t="shared" si="28"/>
        <v>2.5642221082567952E-4</v>
      </c>
      <c r="V107" s="40">
        <f t="shared" si="40"/>
        <v>1008</v>
      </c>
      <c r="W107" s="46">
        <f t="shared" si="29"/>
        <v>2.349759895566227E-2</v>
      </c>
      <c r="X107" s="40">
        <f t="shared" si="40"/>
        <v>3188</v>
      </c>
      <c r="Y107" s="46">
        <f t="shared" si="30"/>
        <v>7.4315818919296936E-2</v>
      </c>
      <c r="Z107" s="46">
        <f t="shared" si="31"/>
        <v>0.15450603757750944</v>
      </c>
      <c r="AA107" s="66"/>
      <c r="AB107" s="40">
        <f>AB113-AB112-AB111-AB110-AB109-AB108</f>
        <v>40390</v>
      </c>
      <c r="AC107" s="40">
        <f>AC113-AC112-AC111-AC110-AC109-AC108</f>
        <v>2508</v>
      </c>
      <c r="AD107" s="46">
        <f t="shared" si="32"/>
        <v>5.8464264068254931E-2</v>
      </c>
      <c r="AF107" s="87">
        <f t="shared" si="33"/>
        <v>3</v>
      </c>
      <c r="AG107" s="87">
        <f t="shared" si="34"/>
        <v>1</v>
      </c>
    </row>
    <row r="108" spans="3:33" x14ac:dyDescent="0.25">
      <c r="C108" s="5" t="s">
        <v>440</v>
      </c>
      <c r="D108" s="6">
        <v>540030</v>
      </c>
      <c r="E108" s="6" t="s">
        <v>114</v>
      </c>
      <c r="F108" s="6" t="s">
        <v>339</v>
      </c>
      <c r="G108" s="6" t="s">
        <v>1</v>
      </c>
      <c r="H108" s="6">
        <v>9</v>
      </c>
      <c r="I108" s="92">
        <v>0.43364688009156149</v>
      </c>
      <c r="J108" s="30">
        <v>1036</v>
      </c>
      <c r="K108" s="75"/>
      <c r="L108" s="31">
        <v>885</v>
      </c>
      <c r="M108" s="47">
        <f t="shared" si="24"/>
        <v>0.85424710424710426</v>
      </c>
      <c r="N108" s="31">
        <v>53</v>
      </c>
      <c r="O108" s="47">
        <f t="shared" si="25"/>
        <v>5.115830115830116E-2</v>
      </c>
      <c r="P108" s="31">
        <v>4</v>
      </c>
      <c r="Q108" s="47">
        <f t="shared" si="26"/>
        <v>3.8610038610038611E-3</v>
      </c>
      <c r="R108" s="31">
        <v>8</v>
      </c>
      <c r="S108" s="47">
        <f t="shared" si="27"/>
        <v>7.7220077220077222E-3</v>
      </c>
      <c r="T108" s="31">
        <v>0</v>
      </c>
      <c r="U108" s="47">
        <f t="shared" si="28"/>
        <v>0</v>
      </c>
      <c r="V108" s="31">
        <v>6</v>
      </c>
      <c r="W108" s="47">
        <f t="shared" si="29"/>
        <v>5.7915057915057912E-3</v>
      </c>
      <c r="X108" s="31">
        <v>80</v>
      </c>
      <c r="Y108" s="47">
        <f t="shared" si="30"/>
        <v>7.7220077220077218E-2</v>
      </c>
      <c r="Z108" s="47">
        <f t="shared" si="31"/>
        <v>0.14575289575289577</v>
      </c>
      <c r="AA108" s="67"/>
      <c r="AB108" s="31">
        <v>1003</v>
      </c>
      <c r="AC108" s="31">
        <v>33</v>
      </c>
      <c r="AD108" s="47">
        <f t="shared" si="32"/>
        <v>3.1853281853281852E-2</v>
      </c>
      <c r="AF108" s="6">
        <f t="shared" si="33"/>
        <v>37</v>
      </c>
      <c r="AG108" s="6">
        <f t="shared" si="34"/>
        <v>17</v>
      </c>
    </row>
    <row r="109" spans="3:33" x14ac:dyDescent="0.25">
      <c r="C109" s="5" t="s">
        <v>441</v>
      </c>
      <c r="D109" s="6">
        <v>540066</v>
      </c>
      <c r="E109" s="6" t="s">
        <v>115</v>
      </c>
      <c r="F109" s="6" t="s">
        <v>339</v>
      </c>
      <c r="G109" s="6" t="s">
        <v>1</v>
      </c>
      <c r="H109" s="6">
        <v>9</v>
      </c>
      <c r="I109" s="92">
        <v>5.849104431974772</v>
      </c>
      <c r="J109" s="30">
        <v>6534</v>
      </c>
      <c r="K109" s="75"/>
      <c r="L109" s="31">
        <v>4568</v>
      </c>
      <c r="M109" s="47">
        <f t="shared" si="24"/>
        <v>0.69911233547597185</v>
      </c>
      <c r="N109" s="31">
        <v>764</v>
      </c>
      <c r="O109" s="47">
        <f t="shared" si="25"/>
        <v>0.11692684419957147</v>
      </c>
      <c r="P109" s="31">
        <v>14</v>
      </c>
      <c r="Q109" s="47">
        <f t="shared" si="26"/>
        <v>2.1426385062748698E-3</v>
      </c>
      <c r="R109" s="31">
        <v>165</v>
      </c>
      <c r="S109" s="47">
        <f t="shared" si="27"/>
        <v>2.5252525252525252E-2</v>
      </c>
      <c r="T109" s="31">
        <v>0</v>
      </c>
      <c r="U109" s="47">
        <f t="shared" si="28"/>
        <v>0</v>
      </c>
      <c r="V109" s="31">
        <v>286</v>
      </c>
      <c r="W109" s="47">
        <f t="shared" si="29"/>
        <v>4.3771043771043773E-2</v>
      </c>
      <c r="X109" s="31">
        <v>737</v>
      </c>
      <c r="Y109" s="47">
        <f t="shared" si="30"/>
        <v>0.11279461279461279</v>
      </c>
      <c r="Z109" s="47">
        <f t="shared" si="31"/>
        <v>0.30088766452402815</v>
      </c>
      <c r="AA109" s="67"/>
      <c r="AB109" s="31">
        <v>5757</v>
      </c>
      <c r="AC109" s="31">
        <v>777</v>
      </c>
      <c r="AD109" s="47">
        <f t="shared" si="32"/>
        <v>0.11891643709825528</v>
      </c>
      <c r="AF109" s="86">
        <f t="shared" si="33"/>
        <v>8</v>
      </c>
      <c r="AG109" s="86">
        <f t="shared" si="34"/>
        <v>3</v>
      </c>
    </row>
    <row r="110" spans="3:33" x14ac:dyDescent="0.25">
      <c r="C110" s="5" t="s">
        <v>442</v>
      </c>
      <c r="D110" s="6">
        <v>540067</v>
      </c>
      <c r="E110" s="6" t="s">
        <v>116</v>
      </c>
      <c r="F110" s="6" t="s">
        <v>339</v>
      </c>
      <c r="G110" s="6" t="s">
        <v>1</v>
      </c>
      <c r="H110" s="6">
        <v>9</v>
      </c>
      <c r="I110" s="92">
        <v>0.62393899224125271</v>
      </c>
      <c r="J110" s="30">
        <v>269</v>
      </c>
      <c r="K110" s="75"/>
      <c r="L110" s="31">
        <v>249</v>
      </c>
      <c r="M110" s="47">
        <f t="shared" si="24"/>
        <v>0.92565055762081783</v>
      </c>
      <c r="N110" s="31">
        <v>11</v>
      </c>
      <c r="O110" s="47">
        <f t="shared" si="25"/>
        <v>4.0892193308550186E-2</v>
      </c>
      <c r="P110" s="31">
        <v>0</v>
      </c>
      <c r="Q110" s="47">
        <f t="shared" si="26"/>
        <v>0</v>
      </c>
      <c r="R110" s="31">
        <v>2</v>
      </c>
      <c r="S110" s="47">
        <f t="shared" si="27"/>
        <v>7.4349442379182153E-3</v>
      </c>
      <c r="T110" s="31">
        <v>0</v>
      </c>
      <c r="U110" s="47">
        <f t="shared" si="28"/>
        <v>0</v>
      </c>
      <c r="V110" s="31">
        <v>2</v>
      </c>
      <c r="W110" s="47">
        <f t="shared" si="29"/>
        <v>7.4349442379182153E-3</v>
      </c>
      <c r="X110" s="31">
        <v>5</v>
      </c>
      <c r="Y110" s="47">
        <f t="shared" si="30"/>
        <v>1.858736059479554E-2</v>
      </c>
      <c r="Z110" s="47">
        <f t="shared" si="31"/>
        <v>7.4349442379182146E-2</v>
      </c>
      <c r="AA110" s="67"/>
      <c r="AB110" s="31">
        <v>258</v>
      </c>
      <c r="AC110" s="31">
        <v>11</v>
      </c>
      <c r="AD110" s="47">
        <f t="shared" si="32"/>
        <v>4.0892193308550186E-2</v>
      </c>
      <c r="AF110" s="6">
        <f t="shared" si="33"/>
        <v>95</v>
      </c>
      <c r="AG110" s="86">
        <f t="shared" si="34"/>
        <v>7</v>
      </c>
    </row>
    <row r="111" spans="3:33" x14ac:dyDescent="0.25">
      <c r="C111" s="5" t="s">
        <v>443</v>
      </c>
      <c r="D111" s="6">
        <v>540068</v>
      </c>
      <c r="E111" s="6" t="s">
        <v>117</v>
      </c>
      <c r="F111" s="6" t="s">
        <v>339</v>
      </c>
      <c r="G111" s="6" t="s">
        <v>1</v>
      </c>
      <c r="H111" s="6">
        <v>9</v>
      </c>
      <c r="I111" s="92">
        <v>8.1002244999977293</v>
      </c>
      <c r="J111" s="30">
        <v>5433</v>
      </c>
      <c r="K111" s="75"/>
      <c r="L111" s="31">
        <v>3619</v>
      </c>
      <c r="M111" s="47">
        <f t="shared" si="24"/>
        <v>0.66611448555126085</v>
      </c>
      <c r="N111" s="31">
        <v>623</v>
      </c>
      <c r="O111" s="47">
        <f t="shared" si="25"/>
        <v>0.11466961163261549</v>
      </c>
      <c r="P111" s="31">
        <v>16</v>
      </c>
      <c r="Q111" s="47">
        <f t="shared" si="26"/>
        <v>2.9449659488312166E-3</v>
      </c>
      <c r="R111" s="31">
        <v>156</v>
      </c>
      <c r="S111" s="47">
        <f t="shared" si="27"/>
        <v>2.8713418001104361E-2</v>
      </c>
      <c r="T111" s="31">
        <v>1</v>
      </c>
      <c r="U111" s="47">
        <f t="shared" si="28"/>
        <v>1.8406037180195104E-4</v>
      </c>
      <c r="V111" s="31">
        <v>370</v>
      </c>
      <c r="W111" s="47">
        <f t="shared" si="29"/>
        <v>6.8102337566721891E-2</v>
      </c>
      <c r="X111" s="31">
        <v>648</v>
      </c>
      <c r="Y111" s="47">
        <f t="shared" si="30"/>
        <v>0.11927112092766427</v>
      </c>
      <c r="Z111" s="47">
        <f t="shared" si="31"/>
        <v>0.33388551444873921</v>
      </c>
      <c r="AA111" s="67"/>
      <c r="AB111" s="31">
        <v>4679</v>
      </c>
      <c r="AC111" s="31">
        <v>754</v>
      </c>
      <c r="AD111" s="47">
        <f t="shared" si="32"/>
        <v>0.13878152033867108</v>
      </c>
      <c r="AF111" s="86">
        <f t="shared" si="33"/>
        <v>5</v>
      </c>
      <c r="AG111" s="86">
        <f t="shared" si="34"/>
        <v>2</v>
      </c>
    </row>
    <row r="112" spans="3:33" x14ac:dyDescent="0.25">
      <c r="C112" s="5" t="s">
        <v>444</v>
      </c>
      <c r="D112" s="6">
        <v>540069</v>
      </c>
      <c r="E112" s="6" t="s">
        <v>118</v>
      </c>
      <c r="F112" s="6" t="s">
        <v>339</v>
      </c>
      <c r="G112" s="6" t="s">
        <v>1</v>
      </c>
      <c r="H112" s="6">
        <v>9</v>
      </c>
      <c r="I112" s="92">
        <v>0.37474011271226443</v>
      </c>
      <c r="J112" s="30">
        <v>1531</v>
      </c>
      <c r="K112" s="75"/>
      <c r="L112" s="31">
        <v>1234</v>
      </c>
      <c r="M112" s="47">
        <f t="shared" si="24"/>
        <v>0.80600914435009796</v>
      </c>
      <c r="N112" s="31">
        <v>185</v>
      </c>
      <c r="O112" s="47">
        <f t="shared" si="25"/>
        <v>0.12083605486610059</v>
      </c>
      <c r="P112" s="31">
        <v>4</v>
      </c>
      <c r="Q112" s="47">
        <f t="shared" si="26"/>
        <v>2.6126714565643371E-3</v>
      </c>
      <c r="R112" s="31">
        <v>11</v>
      </c>
      <c r="S112" s="47">
        <f t="shared" si="27"/>
        <v>7.1848465055519267E-3</v>
      </c>
      <c r="T112" s="31">
        <v>1</v>
      </c>
      <c r="U112" s="47">
        <f t="shared" si="28"/>
        <v>6.5316786414108428E-4</v>
      </c>
      <c r="V112" s="31">
        <v>17</v>
      </c>
      <c r="W112" s="47">
        <f t="shared" si="29"/>
        <v>1.1103853690398433E-2</v>
      </c>
      <c r="X112" s="31">
        <v>79</v>
      </c>
      <c r="Y112" s="47">
        <f t="shared" si="30"/>
        <v>5.1600261267145654E-2</v>
      </c>
      <c r="Z112" s="47">
        <f t="shared" si="31"/>
        <v>0.19399085564990204</v>
      </c>
      <c r="AA112" s="67"/>
      <c r="AB112" s="31">
        <v>1477</v>
      </c>
      <c r="AC112" s="31">
        <v>54</v>
      </c>
      <c r="AD112" s="47">
        <f t="shared" si="32"/>
        <v>3.5271064663618547E-2</v>
      </c>
      <c r="AF112" s="6">
        <f t="shared" si="33"/>
        <v>20</v>
      </c>
      <c r="AG112" s="6">
        <f t="shared" si="34"/>
        <v>13</v>
      </c>
    </row>
    <row r="113" spans="3:33" x14ac:dyDescent="0.25">
      <c r="C113" s="7" t="s">
        <v>339</v>
      </c>
      <c r="D113" s="8"/>
      <c r="E113" s="8" t="s">
        <v>119</v>
      </c>
      <c r="F113" s="8"/>
      <c r="G113" s="8" t="s">
        <v>2</v>
      </c>
      <c r="H113" s="8">
        <v>9</v>
      </c>
      <c r="I113" s="41">
        <v>211.81302409671906</v>
      </c>
      <c r="J113" s="27">
        <v>57701</v>
      </c>
      <c r="K113" s="76"/>
      <c r="L113" s="27">
        <v>46825</v>
      </c>
      <c r="M113" s="49">
        <f t="shared" si="24"/>
        <v>0.81151106566610631</v>
      </c>
      <c r="N113" s="27">
        <v>3459</v>
      </c>
      <c r="O113" s="49">
        <f t="shared" si="25"/>
        <v>5.9946967990156148E-2</v>
      </c>
      <c r="P113" s="48">
        <v>141</v>
      </c>
      <c r="Q113" s="49">
        <f t="shared" si="26"/>
        <v>2.4436318261381951E-3</v>
      </c>
      <c r="R113" s="48">
        <v>837</v>
      </c>
      <c r="S113" s="49">
        <f t="shared" si="27"/>
        <v>1.4505814457288435E-2</v>
      </c>
      <c r="T113" s="48">
        <v>13</v>
      </c>
      <c r="U113" s="49">
        <f t="shared" si="28"/>
        <v>2.2529938822550736E-4</v>
      </c>
      <c r="V113" s="48">
        <v>1689</v>
      </c>
      <c r="W113" s="49">
        <f t="shared" si="29"/>
        <v>2.9271589747144763E-2</v>
      </c>
      <c r="X113" s="48">
        <v>4737</v>
      </c>
      <c r="Y113" s="49">
        <f t="shared" si="30"/>
        <v>8.2095630924940641E-2</v>
      </c>
      <c r="Z113" s="49">
        <f t="shared" si="31"/>
        <v>0.18848893433389366</v>
      </c>
      <c r="AA113" s="68"/>
      <c r="AB113" s="48">
        <v>53564</v>
      </c>
      <c r="AC113" s="48">
        <v>4137</v>
      </c>
      <c r="AD113" s="49">
        <f t="shared" si="32"/>
        <v>7.1697197622224915E-2</v>
      </c>
      <c r="AF113" s="85">
        <f t="shared" si="33"/>
        <v>2</v>
      </c>
      <c r="AG113" s="85">
        <f t="shared" si="34"/>
        <v>1</v>
      </c>
    </row>
    <row r="114" spans="3:33" x14ac:dyDescent="0.25">
      <c r="C114" s="9" t="s">
        <v>616</v>
      </c>
      <c r="D114" s="10">
        <v>540070</v>
      </c>
      <c r="E114" s="10" t="s">
        <v>9</v>
      </c>
      <c r="F114" s="10" t="s">
        <v>340</v>
      </c>
      <c r="G114" s="10" t="s">
        <v>0</v>
      </c>
      <c r="H114" s="10">
        <v>3</v>
      </c>
      <c r="I114" s="93">
        <v>849.76909217958337</v>
      </c>
      <c r="J114" s="40">
        <f>J131-J130-J129-J128-J127-J126-J125-J124-J123-J122-J121-J120-J119-J118-J117-J116-J115</f>
        <v>86276</v>
      </c>
      <c r="K114" s="74"/>
      <c r="L114" s="40">
        <f t="shared" ref="L114:X114" si="41">L131-L130-L129-L128-L127-L126-L125-L124-L123-L122-L121-L120-L119-L118-L117-L116-L115</f>
        <v>78106</v>
      </c>
      <c r="M114" s="46">
        <f t="shared" si="24"/>
        <v>0.905303908387037</v>
      </c>
      <c r="N114" s="40">
        <f t="shared" si="41"/>
        <v>3304</v>
      </c>
      <c r="O114" s="46">
        <f t="shared" si="25"/>
        <v>3.829570216514442E-2</v>
      </c>
      <c r="P114" s="40">
        <f t="shared" si="41"/>
        <v>148</v>
      </c>
      <c r="Q114" s="46">
        <f t="shared" si="26"/>
        <v>1.7154249153878251E-3</v>
      </c>
      <c r="R114" s="40">
        <f t="shared" si="41"/>
        <v>499</v>
      </c>
      <c r="S114" s="46">
        <f t="shared" si="27"/>
        <v>5.7837637349900323E-3</v>
      </c>
      <c r="T114" s="40">
        <f t="shared" si="41"/>
        <v>11</v>
      </c>
      <c r="U114" s="46">
        <f t="shared" si="28"/>
        <v>1.2749779776531132E-4</v>
      </c>
      <c r="V114" s="40">
        <f t="shared" si="41"/>
        <v>461</v>
      </c>
      <c r="W114" s="46">
        <f t="shared" si="29"/>
        <v>5.3433167972553198E-3</v>
      </c>
      <c r="X114" s="40">
        <f t="shared" si="41"/>
        <v>3747</v>
      </c>
      <c r="Y114" s="46">
        <f t="shared" si="30"/>
        <v>4.3430386202420138E-2</v>
      </c>
      <c r="Z114" s="46">
        <f t="shared" si="31"/>
        <v>9.4696091612963051E-2</v>
      </c>
      <c r="AA114" s="66"/>
      <c r="AB114" s="40">
        <f>AB131-AB130-AB129-AB128-AB127-AB126-AB125-AB124-AB123-AB122-AB121-AB120-AB119-AB118-AB117-AB116-AB115</f>
        <v>85301</v>
      </c>
      <c r="AC114" s="40">
        <f>AC131-AC130-AC129-AC128-AC127-AC126-AC125-AC124-AC123-AC122-AC121-AC120-AC119-AC118-AC117-AC116-AC115</f>
        <v>975</v>
      </c>
      <c r="AD114" s="46">
        <f t="shared" si="32"/>
        <v>1.1300941165561686E-2</v>
      </c>
      <c r="AF114" s="87">
        <f t="shared" si="33"/>
        <v>6</v>
      </c>
      <c r="AG114" s="10">
        <f t="shared" si="34"/>
        <v>19</v>
      </c>
    </row>
    <row r="115" spans="3:33" x14ac:dyDescent="0.25">
      <c r="C115" s="5" t="s">
        <v>445</v>
      </c>
      <c r="D115" s="6">
        <v>540071</v>
      </c>
      <c r="E115" s="6" t="s">
        <v>120</v>
      </c>
      <c r="F115" s="6" t="s">
        <v>340</v>
      </c>
      <c r="G115" s="6" t="s">
        <v>1</v>
      </c>
      <c r="H115" s="6">
        <v>3</v>
      </c>
      <c r="I115" s="92">
        <v>0.77968926282470452</v>
      </c>
      <c r="J115" s="30">
        <v>1169</v>
      </c>
      <c r="K115" s="75"/>
      <c r="L115" s="31">
        <v>1073</v>
      </c>
      <c r="M115" s="47">
        <f t="shared" si="24"/>
        <v>0.91787852865697173</v>
      </c>
      <c r="N115" s="31">
        <v>20</v>
      </c>
      <c r="O115" s="47">
        <f t="shared" si="25"/>
        <v>1.7108639863130881E-2</v>
      </c>
      <c r="P115" s="31">
        <v>4</v>
      </c>
      <c r="Q115" s="47">
        <f t="shared" si="26"/>
        <v>3.4217279726261761E-3</v>
      </c>
      <c r="R115" s="31">
        <v>5</v>
      </c>
      <c r="S115" s="47">
        <f t="shared" si="27"/>
        <v>4.2771599657827203E-3</v>
      </c>
      <c r="T115" s="31">
        <v>0</v>
      </c>
      <c r="U115" s="47">
        <f t="shared" si="28"/>
        <v>0</v>
      </c>
      <c r="V115" s="31">
        <v>7</v>
      </c>
      <c r="W115" s="47">
        <f t="shared" si="29"/>
        <v>5.9880239520958087E-3</v>
      </c>
      <c r="X115" s="31">
        <v>60</v>
      </c>
      <c r="Y115" s="47">
        <f t="shared" si="30"/>
        <v>5.1325919589392643E-2</v>
      </c>
      <c r="Z115" s="47">
        <f t="shared" si="31"/>
        <v>8.2121471343028232E-2</v>
      </c>
      <c r="AA115" s="67"/>
      <c r="AB115" s="31">
        <v>1152</v>
      </c>
      <c r="AC115" s="31">
        <v>17</v>
      </c>
      <c r="AD115" s="47">
        <f t="shared" si="32"/>
        <v>1.4542343883661249E-2</v>
      </c>
      <c r="AF115" s="6">
        <f t="shared" si="33"/>
        <v>86</v>
      </c>
      <c r="AG115" s="6">
        <f t="shared" si="34"/>
        <v>98</v>
      </c>
    </row>
    <row r="116" spans="3:33" x14ac:dyDescent="0.25">
      <c r="C116" s="5" t="s">
        <v>446</v>
      </c>
      <c r="D116" s="6">
        <v>540072</v>
      </c>
      <c r="E116" s="6" t="s">
        <v>121</v>
      </c>
      <c r="F116" s="6" t="s">
        <v>340</v>
      </c>
      <c r="G116" s="6" t="s">
        <v>1</v>
      </c>
      <c r="H116" s="6">
        <v>3</v>
      </c>
      <c r="I116" s="92">
        <v>0.71615410414429803</v>
      </c>
      <c r="J116" s="30">
        <v>718</v>
      </c>
      <c r="K116" s="75"/>
      <c r="L116" s="31">
        <v>668</v>
      </c>
      <c r="M116" s="47">
        <f t="shared" si="24"/>
        <v>0.93036211699164351</v>
      </c>
      <c r="N116" s="31">
        <v>9</v>
      </c>
      <c r="O116" s="47">
        <f t="shared" si="25"/>
        <v>1.2534818941504178E-2</v>
      </c>
      <c r="P116" s="31">
        <v>1</v>
      </c>
      <c r="Q116" s="47">
        <f t="shared" si="26"/>
        <v>1.3927576601671309E-3</v>
      </c>
      <c r="R116" s="31">
        <v>1</v>
      </c>
      <c r="S116" s="47">
        <f t="shared" si="27"/>
        <v>1.3927576601671309E-3</v>
      </c>
      <c r="T116" s="31">
        <v>1</v>
      </c>
      <c r="U116" s="47">
        <f t="shared" si="28"/>
        <v>1.3927576601671309E-3</v>
      </c>
      <c r="V116" s="31">
        <v>5</v>
      </c>
      <c r="W116" s="47">
        <f t="shared" si="29"/>
        <v>6.9637883008356544E-3</v>
      </c>
      <c r="X116" s="31">
        <v>33</v>
      </c>
      <c r="Y116" s="47">
        <f t="shared" si="30"/>
        <v>4.596100278551532E-2</v>
      </c>
      <c r="Z116" s="47">
        <f t="shared" si="31"/>
        <v>6.9637883008356549E-2</v>
      </c>
      <c r="AA116" s="67"/>
      <c r="AB116" s="31">
        <v>716</v>
      </c>
      <c r="AC116" s="31">
        <v>2</v>
      </c>
      <c r="AD116" s="47">
        <f t="shared" si="32"/>
        <v>2.7855153203342618E-3</v>
      </c>
      <c r="AF116" s="6">
        <f t="shared" si="33"/>
        <v>109</v>
      </c>
      <c r="AG116" s="6">
        <f t="shared" si="34"/>
        <v>205</v>
      </c>
    </row>
    <row r="117" spans="3:33" x14ac:dyDescent="0.25">
      <c r="C117" s="5" t="s">
        <v>447</v>
      </c>
      <c r="D117" s="6">
        <v>540073</v>
      </c>
      <c r="E117" s="6" t="s">
        <v>122</v>
      </c>
      <c r="F117" s="6" t="s">
        <v>340</v>
      </c>
      <c r="G117" s="6" t="s">
        <v>1</v>
      </c>
      <c r="H117" s="6">
        <v>3</v>
      </c>
      <c r="I117" s="92">
        <v>32.615639756100251</v>
      </c>
      <c r="J117" s="30">
        <v>48864</v>
      </c>
      <c r="K117" s="75"/>
      <c r="L117" s="31">
        <v>36501</v>
      </c>
      <c r="M117" s="47">
        <f t="shared" si="24"/>
        <v>0.7469916502946955</v>
      </c>
      <c r="N117" s="31">
        <v>7220</v>
      </c>
      <c r="O117" s="47">
        <f t="shared" si="25"/>
        <v>0.14775703994760969</v>
      </c>
      <c r="P117" s="31">
        <v>123</v>
      </c>
      <c r="Q117" s="47">
        <f t="shared" si="26"/>
        <v>2.5171905697445973E-3</v>
      </c>
      <c r="R117" s="31">
        <v>1263</v>
      </c>
      <c r="S117" s="47">
        <f t="shared" si="27"/>
        <v>2.5847249508840865E-2</v>
      </c>
      <c r="T117" s="31">
        <v>23</v>
      </c>
      <c r="U117" s="47">
        <f t="shared" si="28"/>
        <v>4.7069417157825802E-4</v>
      </c>
      <c r="V117" s="31">
        <v>522</v>
      </c>
      <c r="W117" s="47">
        <f t="shared" si="29"/>
        <v>1.068271119842829E-2</v>
      </c>
      <c r="X117" s="31">
        <v>3212</v>
      </c>
      <c r="Y117" s="47">
        <f t="shared" si="30"/>
        <v>6.5733464309102818E-2</v>
      </c>
      <c r="Z117" s="47">
        <f t="shared" si="31"/>
        <v>0.2530083497053045</v>
      </c>
      <c r="AA117" s="67"/>
      <c r="AB117" s="31">
        <v>47895</v>
      </c>
      <c r="AC117" s="31">
        <v>969</v>
      </c>
      <c r="AD117" s="47">
        <f t="shared" si="32"/>
        <v>1.9830550098231828E-2</v>
      </c>
      <c r="AF117" s="6">
        <f t="shared" si="33"/>
        <v>15</v>
      </c>
      <c r="AG117" s="6">
        <f t="shared" si="34"/>
        <v>58</v>
      </c>
    </row>
    <row r="118" spans="3:33" x14ac:dyDescent="0.25">
      <c r="C118" s="5" t="s">
        <v>448</v>
      </c>
      <c r="D118" s="6">
        <v>540074</v>
      </c>
      <c r="E118" s="6" t="s">
        <v>123</v>
      </c>
      <c r="F118" s="6" t="s">
        <v>340</v>
      </c>
      <c r="G118" s="6" t="s">
        <v>1</v>
      </c>
      <c r="H118" s="6">
        <v>3</v>
      </c>
      <c r="I118" s="92">
        <v>0.64163861050559146</v>
      </c>
      <c r="J118" s="30">
        <v>1335</v>
      </c>
      <c r="K118" s="75"/>
      <c r="L118" s="31">
        <v>1158</v>
      </c>
      <c r="M118" s="47">
        <f t="shared" si="24"/>
        <v>0.86741573033707864</v>
      </c>
      <c r="N118" s="31">
        <v>105</v>
      </c>
      <c r="O118" s="47">
        <f t="shared" si="25"/>
        <v>7.8651685393258425E-2</v>
      </c>
      <c r="P118" s="31">
        <v>7</v>
      </c>
      <c r="Q118" s="47">
        <f t="shared" si="26"/>
        <v>5.2434456928838954E-3</v>
      </c>
      <c r="R118" s="31">
        <v>1</v>
      </c>
      <c r="S118" s="47">
        <f t="shared" si="27"/>
        <v>7.4906367041198505E-4</v>
      </c>
      <c r="T118" s="31">
        <v>0</v>
      </c>
      <c r="U118" s="47">
        <f t="shared" si="28"/>
        <v>0</v>
      </c>
      <c r="V118" s="31">
        <v>5</v>
      </c>
      <c r="W118" s="47">
        <f t="shared" si="29"/>
        <v>3.7453183520599251E-3</v>
      </c>
      <c r="X118" s="31">
        <v>59</v>
      </c>
      <c r="Y118" s="47">
        <f t="shared" si="30"/>
        <v>4.4194756554307116E-2</v>
      </c>
      <c r="Z118" s="47">
        <f t="shared" si="31"/>
        <v>0.13258426966292136</v>
      </c>
      <c r="AA118" s="67"/>
      <c r="AB118" s="31">
        <v>1319</v>
      </c>
      <c r="AC118" s="31">
        <v>16</v>
      </c>
      <c r="AD118" s="47">
        <f t="shared" si="32"/>
        <v>1.1985018726591761E-2</v>
      </c>
      <c r="AF118" s="6">
        <f t="shared" si="33"/>
        <v>42</v>
      </c>
      <c r="AG118" s="6">
        <f t="shared" si="34"/>
        <v>123</v>
      </c>
    </row>
    <row r="119" spans="3:33" x14ac:dyDescent="0.25">
      <c r="C119" s="122" t="s">
        <v>449</v>
      </c>
      <c r="D119" s="6">
        <v>540075</v>
      </c>
      <c r="E119" s="6" t="s">
        <v>124</v>
      </c>
      <c r="F119" s="6" t="s">
        <v>340</v>
      </c>
      <c r="G119" s="6" t="s">
        <v>1</v>
      </c>
      <c r="H119" s="6">
        <v>3</v>
      </c>
      <c r="I119" s="92">
        <v>1.5206613352899572</v>
      </c>
      <c r="J119" s="30">
        <v>854</v>
      </c>
      <c r="K119" s="75"/>
      <c r="L119" s="31">
        <v>809</v>
      </c>
      <c r="M119" s="47">
        <f t="shared" si="24"/>
        <v>0.9473067915690867</v>
      </c>
      <c r="N119" s="31">
        <v>2</v>
      </c>
      <c r="O119" s="47">
        <f t="shared" si="25"/>
        <v>2.34192037470726E-3</v>
      </c>
      <c r="P119" s="31">
        <v>4</v>
      </c>
      <c r="Q119" s="47">
        <f t="shared" si="26"/>
        <v>4.6838407494145199E-3</v>
      </c>
      <c r="R119" s="31">
        <v>3</v>
      </c>
      <c r="S119" s="47">
        <f t="shared" si="27"/>
        <v>3.5128805620608899E-3</v>
      </c>
      <c r="T119" s="31">
        <v>1</v>
      </c>
      <c r="U119" s="47">
        <f t="shared" si="28"/>
        <v>1.17096018735363E-3</v>
      </c>
      <c r="V119" s="31">
        <v>2</v>
      </c>
      <c r="W119" s="47">
        <f t="shared" si="29"/>
        <v>2.34192037470726E-3</v>
      </c>
      <c r="X119" s="31">
        <v>33</v>
      </c>
      <c r="Y119" s="47">
        <f t="shared" si="30"/>
        <v>3.864168618266979E-2</v>
      </c>
      <c r="Z119" s="47">
        <f t="shared" si="31"/>
        <v>5.2693208430913352E-2</v>
      </c>
      <c r="AA119" s="67"/>
      <c r="AB119" s="31">
        <v>845</v>
      </c>
      <c r="AC119" s="31">
        <v>9</v>
      </c>
      <c r="AD119" s="47">
        <f t="shared" si="32"/>
        <v>1.0538641686182669E-2</v>
      </c>
      <c r="AF119" s="6">
        <f t="shared" si="33"/>
        <v>158</v>
      </c>
      <c r="AG119" s="6">
        <f t="shared" si="34"/>
        <v>135</v>
      </c>
    </row>
    <row r="120" spans="3:33" x14ac:dyDescent="0.25">
      <c r="C120" s="5" t="s">
        <v>450</v>
      </c>
      <c r="D120" s="6">
        <v>540076</v>
      </c>
      <c r="E120" s="6" t="s">
        <v>125</v>
      </c>
      <c r="F120" s="6" t="s">
        <v>340</v>
      </c>
      <c r="G120" s="6" t="s">
        <v>1</v>
      </c>
      <c r="H120" s="6">
        <v>3</v>
      </c>
      <c r="I120" s="92">
        <v>2.8041717662657706</v>
      </c>
      <c r="J120" s="30">
        <v>7480</v>
      </c>
      <c r="K120" s="75"/>
      <c r="L120" s="31">
        <v>5727</v>
      </c>
      <c r="M120" s="47">
        <f t="shared" si="24"/>
        <v>0.76564171122994651</v>
      </c>
      <c r="N120" s="31">
        <v>1016</v>
      </c>
      <c r="O120" s="47">
        <f t="shared" si="25"/>
        <v>0.1358288770053476</v>
      </c>
      <c r="P120" s="31">
        <v>21</v>
      </c>
      <c r="Q120" s="47">
        <f t="shared" si="26"/>
        <v>2.8074866310160429E-3</v>
      </c>
      <c r="R120" s="31">
        <v>105</v>
      </c>
      <c r="S120" s="47">
        <f t="shared" si="27"/>
        <v>1.4037433155080214E-2</v>
      </c>
      <c r="T120" s="31">
        <v>4</v>
      </c>
      <c r="U120" s="47">
        <f t="shared" si="28"/>
        <v>5.3475935828877007E-4</v>
      </c>
      <c r="V120" s="31">
        <v>50</v>
      </c>
      <c r="W120" s="47">
        <f t="shared" si="29"/>
        <v>6.6844919786096255E-3</v>
      </c>
      <c r="X120" s="31">
        <v>557</v>
      </c>
      <c r="Y120" s="47">
        <f t="shared" si="30"/>
        <v>7.4465240641711228E-2</v>
      </c>
      <c r="Z120" s="47">
        <f t="shared" si="31"/>
        <v>0.23435828877005349</v>
      </c>
      <c r="AA120" s="67"/>
      <c r="AB120" s="31">
        <v>7342</v>
      </c>
      <c r="AC120" s="31">
        <v>138</v>
      </c>
      <c r="AD120" s="47">
        <f t="shared" si="32"/>
        <v>1.8449197860962566E-2</v>
      </c>
      <c r="AF120" s="6">
        <f t="shared" si="33"/>
        <v>17</v>
      </c>
      <c r="AG120" s="6">
        <f t="shared" si="34"/>
        <v>66</v>
      </c>
    </row>
    <row r="121" spans="3:33" x14ac:dyDescent="0.25">
      <c r="C121" s="5" t="s">
        <v>451</v>
      </c>
      <c r="D121" s="6">
        <v>540077</v>
      </c>
      <c r="E121" s="6" t="s">
        <v>126</v>
      </c>
      <c r="F121" s="6" t="s">
        <v>340</v>
      </c>
      <c r="G121" s="6" t="s">
        <v>1</v>
      </c>
      <c r="H121" s="6">
        <v>3</v>
      </c>
      <c r="I121" s="92">
        <v>0.4812420009062735</v>
      </c>
      <c r="J121" s="30">
        <v>822</v>
      </c>
      <c r="K121" s="75"/>
      <c r="L121" s="31">
        <v>782</v>
      </c>
      <c r="M121" s="47">
        <f t="shared" si="24"/>
        <v>0.95133819951338194</v>
      </c>
      <c r="N121" s="31">
        <v>1</v>
      </c>
      <c r="O121" s="47">
        <f t="shared" si="25"/>
        <v>1.2165450121654502E-3</v>
      </c>
      <c r="P121" s="31">
        <v>2</v>
      </c>
      <c r="Q121" s="47">
        <f t="shared" si="26"/>
        <v>2.4330900243309003E-3</v>
      </c>
      <c r="R121" s="31">
        <v>0</v>
      </c>
      <c r="S121" s="47">
        <f t="shared" si="27"/>
        <v>0</v>
      </c>
      <c r="T121" s="31">
        <v>0</v>
      </c>
      <c r="U121" s="47">
        <f t="shared" si="28"/>
        <v>0</v>
      </c>
      <c r="V121" s="31">
        <v>0</v>
      </c>
      <c r="W121" s="47">
        <f t="shared" si="29"/>
        <v>0</v>
      </c>
      <c r="X121" s="31">
        <v>37</v>
      </c>
      <c r="Y121" s="47">
        <f t="shared" si="30"/>
        <v>4.5012165450121655E-2</v>
      </c>
      <c r="Z121" s="47">
        <f t="shared" si="31"/>
        <v>4.8661800486618001E-2</v>
      </c>
      <c r="AA121" s="67"/>
      <c r="AB121" s="31">
        <v>821</v>
      </c>
      <c r="AC121" s="31">
        <v>1</v>
      </c>
      <c r="AD121" s="47">
        <f t="shared" si="32"/>
        <v>1.2165450121654502E-3</v>
      </c>
      <c r="AF121" s="6">
        <f t="shared" si="33"/>
        <v>170</v>
      </c>
      <c r="AG121" s="6">
        <f t="shared" si="34"/>
        <v>214</v>
      </c>
    </row>
    <row r="122" spans="3:33" x14ac:dyDescent="0.25">
      <c r="C122" s="5" t="s">
        <v>452</v>
      </c>
      <c r="D122" s="6">
        <v>540078</v>
      </c>
      <c r="E122" s="6" t="s">
        <v>127</v>
      </c>
      <c r="F122" s="6" t="s">
        <v>340</v>
      </c>
      <c r="G122" s="6" t="s">
        <v>1</v>
      </c>
      <c r="H122" s="6">
        <v>3</v>
      </c>
      <c r="I122" s="92">
        <v>0.46903565755312443</v>
      </c>
      <c r="J122" s="30">
        <v>703</v>
      </c>
      <c r="K122" s="75"/>
      <c r="L122" s="31">
        <v>667</v>
      </c>
      <c r="M122" s="47">
        <f t="shared" si="24"/>
        <v>0.94879089615931722</v>
      </c>
      <c r="N122" s="31">
        <v>3</v>
      </c>
      <c r="O122" s="47">
        <f t="shared" si="25"/>
        <v>4.2674253200568994E-3</v>
      </c>
      <c r="P122" s="31">
        <v>1</v>
      </c>
      <c r="Q122" s="47">
        <f t="shared" si="26"/>
        <v>1.4224751066856331E-3</v>
      </c>
      <c r="R122" s="31">
        <v>1</v>
      </c>
      <c r="S122" s="47">
        <f t="shared" si="27"/>
        <v>1.4224751066856331E-3</v>
      </c>
      <c r="T122" s="31">
        <v>0</v>
      </c>
      <c r="U122" s="47">
        <f t="shared" si="28"/>
        <v>0</v>
      </c>
      <c r="V122" s="31">
        <v>9</v>
      </c>
      <c r="W122" s="47">
        <f t="shared" si="29"/>
        <v>1.2802275960170697E-2</v>
      </c>
      <c r="X122" s="31">
        <v>22</v>
      </c>
      <c r="Y122" s="47">
        <f t="shared" si="30"/>
        <v>3.1294452347083924E-2</v>
      </c>
      <c r="Z122" s="47">
        <f t="shared" si="31"/>
        <v>5.1209103840682779E-2</v>
      </c>
      <c r="AA122" s="67"/>
      <c r="AB122" s="31">
        <v>703</v>
      </c>
      <c r="AC122" s="31">
        <v>0</v>
      </c>
      <c r="AD122" s="47">
        <f t="shared" si="32"/>
        <v>0</v>
      </c>
      <c r="AF122" s="6">
        <f t="shared" si="33"/>
        <v>161</v>
      </c>
      <c r="AG122" s="6">
        <f t="shared" si="34"/>
        <v>215</v>
      </c>
    </row>
    <row r="123" spans="3:33" x14ac:dyDescent="0.25">
      <c r="C123" s="5" t="s">
        <v>453</v>
      </c>
      <c r="D123" s="6">
        <v>540279</v>
      </c>
      <c r="E123" s="6" t="s">
        <v>128</v>
      </c>
      <c r="F123" s="6" t="s">
        <v>340</v>
      </c>
      <c r="G123" s="6" t="s">
        <v>1</v>
      </c>
      <c r="H123" s="6">
        <v>3</v>
      </c>
      <c r="I123" s="92">
        <v>0.97106410981637903</v>
      </c>
      <c r="J123" s="30">
        <v>223</v>
      </c>
      <c r="K123" s="75"/>
      <c r="L123" s="31">
        <v>190</v>
      </c>
      <c r="M123" s="47">
        <f t="shared" si="24"/>
        <v>0.85201793721973096</v>
      </c>
      <c r="N123" s="31">
        <v>11</v>
      </c>
      <c r="O123" s="47">
        <f t="shared" si="25"/>
        <v>4.9327354260089683E-2</v>
      </c>
      <c r="P123" s="31">
        <v>1</v>
      </c>
      <c r="Q123" s="47">
        <f t="shared" si="26"/>
        <v>4.4843049327354259E-3</v>
      </c>
      <c r="R123" s="31">
        <v>0</v>
      </c>
      <c r="S123" s="47">
        <f t="shared" si="27"/>
        <v>0</v>
      </c>
      <c r="T123" s="31">
        <v>1</v>
      </c>
      <c r="U123" s="47">
        <f t="shared" si="28"/>
        <v>4.4843049327354259E-3</v>
      </c>
      <c r="V123" s="31">
        <v>2</v>
      </c>
      <c r="W123" s="47">
        <f t="shared" si="29"/>
        <v>8.9686098654708519E-3</v>
      </c>
      <c r="X123" s="31">
        <v>18</v>
      </c>
      <c r="Y123" s="47">
        <f t="shared" si="30"/>
        <v>8.0717488789237665E-2</v>
      </c>
      <c r="Z123" s="47">
        <f t="shared" si="31"/>
        <v>0.14798206278026904</v>
      </c>
      <c r="AA123" s="67"/>
      <c r="AB123" s="31">
        <v>220</v>
      </c>
      <c r="AC123" s="31">
        <v>3</v>
      </c>
      <c r="AD123" s="47">
        <f t="shared" si="32"/>
        <v>1.3452914798206279E-2</v>
      </c>
      <c r="AF123" s="6">
        <f t="shared" si="33"/>
        <v>31</v>
      </c>
      <c r="AG123" s="6">
        <f t="shared" si="34"/>
        <v>111</v>
      </c>
    </row>
    <row r="124" spans="3:33" x14ac:dyDescent="0.25">
      <c r="C124" s="5" t="s">
        <v>454</v>
      </c>
      <c r="D124" s="6">
        <v>540079</v>
      </c>
      <c r="E124" s="6" t="s">
        <v>129</v>
      </c>
      <c r="F124" s="6" t="s">
        <v>340</v>
      </c>
      <c r="G124" s="6" t="s">
        <v>1</v>
      </c>
      <c r="H124" s="6">
        <v>3</v>
      </c>
      <c r="I124" s="92">
        <v>1.4072421862700168</v>
      </c>
      <c r="J124" s="30">
        <v>1504</v>
      </c>
      <c r="K124" s="75"/>
      <c r="L124" s="31">
        <v>1412</v>
      </c>
      <c r="M124" s="47">
        <f t="shared" si="24"/>
        <v>0.93882978723404253</v>
      </c>
      <c r="N124" s="31">
        <v>16</v>
      </c>
      <c r="O124" s="47">
        <f t="shared" si="25"/>
        <v>1.0638297872340425E-2</v>
      </c>
      <c r="P124" s="31">
        <v>1</v>
      </c>
      <c r="Q124" s="47">
        <f t="shared" si="26"/>
        <v>6.6489361702127658E-4</v>
      </c>
      <c r="R124" s="31">
        <v>5</v>
      </c>
      <c r="S124" s="47">
        <f t="shared" si="27"/>
        <v>3.324468085106383E-3</v>
      </c>
      <c r="T124" s="31">
        <v>1</v>
      </c>
      <c r="U124" s="47">
        <f t="shared" si="28"/>
        <v>6.6489361702127658E-4</v>
      </c>
      <c r="V124" s="31">
        <v>11</v>
      </c>
      <c r="W124" s="47">
        <f t="shared" si="29"/>
        <v>7.3138297872340427E-3</v>
      </c>
      <c r="X124" s="31">
        <v>58</v>
      </c>
      <c r="Y124" s="47">
        <f t="shared" si="30"/>
        <v>3.8563829787234043E-2</v>
      </c>
      <c r="Z124" s="47">
        <f t="shared" si="31"/>
        <v>6.1170212765957445E-2</v>
      </c>
      <c r="AA124" s="67"/>
      <c r="AB124" s="31">
        <v>1479</v>
      </c>
      <c r="AC124" s="31">
        <v>25</v>
      </c>
      <c r="AD124" s="47">
        <f t="shared" si="32"/>
        <v>1.6622340425531915E-2</v>
      </c>
      <c r="AF124" s="6">
        <f t="shared" si="33"/>
        <v>132</v>
      </c>
      <c r="AG124" s="6">
        <f t="shared" si="34"/>
        <v>81</v>
      </c>
    </row>
    <row r="125" spans="3:33" x14ac:dyDescent="0.25">
      <c r="C125" s="15" t="s">
        <v>660</v>
      </c>
      <c r="D125" s="16" t="s">
        <v>16</v>
      </c>
      <c r="E125" s="16" t="s">
        <v>69</v>
      </c>
      <c r="F125" s="16" t="s">
        <v>328</v>
      </c>
      <c r="G125" s="16" t="s">
        <v>3</v>
      </c>
      <c r="H125" s="16">
        <v>4</v>
      </c>
      <c r="I125" s="96">
        <v>0.37259367273872201</v>
      </c>
      <c r="J125" s="43">
        <v>299</v>
      </c>
      <c r="K125" s="80"/>
      <c r="L125" s="43">
        <v>225</v>
      </c>
      <c r="M125" s="52">
        <f t="shared" si="24"/>
        <v>0.75250836120401343</v>
      </c>
      <c r="N125" s="43">
        <v>43</v>
      </c>
      <c r="O125" s="52">
        <f t="shared" si="25"/>
        <v>0.14381270903010032</v>
      </c>
      <c r="P125" s="43">
        <v>1</v>
      </c>
      <c r="Q125" s="52">
        <f t="shared" si="26"/>
        <v>3.3444816053511705E-3</v>
      </c>
      <c r="R125" s="43">
        <v>5</v>
      </c>
      <c r="S125" s="52">
        <f t="shared" si="27"/>
        <v>1.6722408026755852E-2</v>
      </c>
      <c r="T125" s="43">
        <v>0</v>
      </c>
      <c r="U125" s="52">
        <f t="shared" si="28"/>
        <v>0</v>
      </c>
      <c r="V125" s="43">
        <v>5</v>
      </c>
      <c r="W125" s="52">
        <f t="shared" si="29"/>
        <v>1.6722408026755852E-2</v>
      </c>
      <c r="X125" s="43">
        <v>20</v>
      </c>
      <c r="Y125" s="52">
        <f t="shared" si="30"/>
        <v>6.6889632107023408E-2</v>
      </c>
      <c r="Z125" s="52">
        <f t="shared" si="31"/>
        <v>0.24749163879598662</v>
      </c>
      <c r="AA125" s="71"/>
      <c r="AB125" s="43">
        <v>294</v>
      </c>
      <c r="AC125" s="43">
        <v>5</v>
      </c>
      <c r="AD125" s="52">
        <f t="shared" si="32"/>
        <v>1.6722408026755852E-2</v>
      </c>
      <c r="AF125" s="6" t="str">
        <f t="shared" si="33"/>
        <v/>
      </c>
      <c r="AG125" s="6" t="str">
        <f t="shared" si="34"/>
        <v/>
      </c>
    </row>
    <row r="126" spans="3:33" x14ac:dyDescent="0.25">
      <c r="C126" s="15" t="s">
        <v>658</v>
      </c>
      <c r="D126" s="16" t="s">
        <v>17</v>
      </c>
      <c r="E126" s="16" t="s">
        <v>130</v>
      </c>
      <c r="F126" s="16" t="s">
        <v>341</v>
      </c>
      <c r="G126" s="16" t="s">
        <v>3</v>
      </c>
      <c r="H126" s="16">
        <v>3</v>
      </c>
      <c r="I126" s="96">
        <v>4.8274068301185897</v>
      </c>
      <c r="J126" s="43">
        <v>5497</v>
      </c>
      <c r="K126" s="80"/>
      <c r="L126" s="43">
        <v>4856</v>
      </c>
      <c r="M126" s="52">
        <f t="shared" si="24"/>
        <v>0.88339094051300715</v>
      </c>
      <c r="N126" s="43">
        <v>194</v>
      </c>
      <c r="O126" s="52">
        <f t="shared" si="25"/>
        <v>3.5291977442241225E-2</v>
      </c>
      <c r="P126" s="43">
        <v>28</v>
      </c>
      <c r="Q126" s="52">
        <f t="shared" si="26"/>
        <v>5.0936874658904854E-3</v>
      </c>
      <c r="R126" s="43">
        <v>22</v>
      </c>
      <c r="S126" s="52">
        <f t="shared" si="27"/>
        <v>4.0021830089139532E-3</v>
      </c>
      <c r="T126" s="43">
        <v>1</v>
      </c>
      <c r="U126" s="52">
        <f t="shared" si="28"/>
        <v>1.8191740949608878E-4</v>
      </c>
      <c r="V126" s="43">
        <v>85</v>
      </c>
      <c r="W126" s="52">
        <f t="shared" si="29"/>
        <v>1.5462979807167546E-2</v>
      </c>
      <c r="X126" s="43">
        <v>311</v>
      </c>
      <c r="Y126" s="52">
        <f t="shared" si="30"/>
        <v>5.6576314353283606E-2</v>
      </c>
      <c r="Z126" s="52">
        <f t="shared" si="31"/>
        <v>0.11660905948699291</v>
      </c>
      <c r="AA126" s="71"/>
      <c r="AB126" s="43">
        <v>5373</v>
      </c>
      <c r="AC126" s="43">
        <v>124</v>
      </c>
      <c r="AD126" s="52">
        <f t="shared" si="32"/>
        <v>2.2557758777515008E-2</v>
      </c>
      <c r="AF126" s="6" t="str">
        <f t="shared" si="33"/>
        <v/>
      </c>
      <c r="AG126" s="6" t="str">
        <f t="shared" si="34"/>
        <v/>
      </c>
    </row>
    <row r="127" spans="3:33" x14ac:dyDescent="0.25">
      <c r="C127" s="5" t="s">
        <v>455</v>
      </c>
      <c r="D127" s="6">
        <v>540082</v>
      </c>
      <c r="E127" s="6" t="s">
        <v>131</v>
      </c>
      <c r="F127" s="6" t="s">
        <v>340</v>
      </c>
      <c r="G127" s="6" t="s">
        <v>1</v>
      </c>
      <c r="H127" s="6">
        <v>3</v>
      </c>
      <c r="I127" s="92">
        <v>0.29181647834201641</v>
      </c>
      <c r="J127" s="30">
        <v>483</v>
      </c>
      <c r="K127" s="75"/>
      <c r="L127" s="31">
        <v>447</v>
      </c>
      <c r="M127" s="47">
        <f t="shared" si="24"/>
        <v>0.92546583850931674</v>
      </c>
      <c r="N127" s="31">
        <v>4</v>
      </c>
      <c r="O127" s="47">
        <f t="shared" si="25"/>
        <v>8.2815734989648039E-3</v>
      </c>
      <c r="P127" s="31">
        <v>1</v>
      </c>
      <c r="Q127" s="47">
        <f t="shared" si="26"/>
        <v>2.070393374741201E-3</v>
      </c>
      <c r="R127" s="31">
        <v>1</v>
      </c>
      <c r="S127" s="47">
        <f t="shared" si="27"/>
        <v>2.070393374741201E-3</v>
      </c>
      <c r="T127" s="31">
        <v>0</v>
      </c>
      <c r="U127" s="47">
        <f t="shared" si="28"/>
        <v>0</v>
      </c>
      <c r="V127" s="31">
        <v>3</v>
      </c>
      <c r="W127" s="47">
        <f t="shared" si="29"/>
        <v>6.2111801242236021E-3</v>
      </c>
      <c r="X127" s="31">
        <v>27</v>
      </c>
      <c r="Y127" s="47">
        <f t="shared" si="30"/>
        <v>5.5900621118012424E-2</v>
      </c>
      <c r="Z127" s="47">
        <f t="shared" si="31"/>
        <v>7.4534161490683232E-2</v>
      </c>
      <c r="AA127" s="67"/>
      <c r="AB127" s="31">
        <v>482</v>
      </c>
      <c r="AC127" s="31">
        <v>1</v>
      </c>
      <c r="AD127" s="47">
        <f t="shared" si="32"/>
        <v>2.070393374741201E-3</v>
      </c>
      <c r="AF127" s="6">
        <f t="shared" si="33"/>
        <v>94</v>
      </c>
      <c r="AG127" s="6">
        <f t="shared" si="34"/>
        <v>212</v>
      </c>
    </row>
    <row r="128" spans="3:33" x14ac:dyDescent="0.25">
      <c r="C128" s="15" t="s">
        <v>659</v>
      </c>
      <c r="D128" s="16" t="s">
        <v>18</v>
      </c>
      <c r="E128" s="16" t="s">
        <v>73</v>
      </c>
      <c r="F128" s="16" t="s">
        <v>329</v>
      </c>
      <c r="G128" s="16" t="s">
        <v>3</v>
      </c>
      <c r="H128" s="16">
        <v>4</v>
      </c>
      <c r="I128" s="96">
        <v>6.5776913898423876E-3</v>
      </c>
      <c r="J128" s="43">
        <v>10</v>
      </c>
      <c r="K128" s="80"/>
      <c r="L128" s="43">
        <v>9</v>
      </c>
      <c r="M128" s="52">
        <f t="shared" si="24"/>
        <v>0.9</v>
      </c>
      <c r="N128" s="43">
        <v>0</v>
      </c>
      <c r="O128" s="52">
        <f t="shared" si="25"/>
        <v>0</v>
      </c>
      <c r="P128" s="43">
        <v>0</v>
      </c>
      <c r="Q128" s="52">
        <f t="shared" si="26"/>
        <v>0</v>
      </c>
      <c r="R128" s="43">
        <v>0</v>
      </c>
      <c r="S128" s="52">
        <f t="shared" si="27"/>
        <v>0</v>
      </c>
      <c r="T128" s="43">
        <v>0</v>
      </c>
      <c r="U128" s="52">
        <f t="shared" si="28"/>
        <v>0</v>
      </c>
      <c r="V128" s="43">
        <v>0</v>
      </c>
      <c r="W128" s="52">
        <f t="shared" si="29"/>
        <v>0</v>
      </c>
      <c r="X128" s="43">
        <v>1</v>
      </c>
      <c r="Y128" s="52">
        <f t="shared" si="30"/>
        <v>0.1</v>
      </c>
      <c r="Z128" s="52">
        <f t="shared" si="31"/>
        <v>0.1</v>
      </c>
      <c r="AA128" s="71"/>
      <c r="AB128" s="43">
        <v>10</v>
      </c>
      <c r="AC128" s="43">
        <v>0</v>
      </c>
      <c r="AD128" s="52">
        <f t="shared" si="32"/>
        <v>0</v>
      </c>
      <c r="AF128" s="6" t="str">
        <f t="shared" si="33"/>
        <v/>
      </c>
      <c r="AG128" s="6" t="str">
        <f t="shared" si="34"/>
        <v/>
      </c>
    </row>
    <row r="129" spans="3:33" x14ac:dyDescent="0.25">
      <c r="C129" s="5" t="s">
        <v>456</v>
      </c>
      <c r="D129" s="6">
        <v>540223</v>
      </c>
      <c r="E129" s="6" t="s">
        <v>132</v>
      </c>
      <c r="F129" s="6" t="s">
        <v>340</v>
      </c>
      <c r="G129" s="6" t="s">
        <v>1</v>
      </c>
      <c r="H129" s="6">
        <v>3</v>
      </c>
      <c r="I129" s="92">
        <v>8.7749372478237433</v>
      </c>
      <c r="J129" s="30">
        <v>13647</v>
      </c>
      <c r="K129" s="75"/>
      <c r="L129" s="31">
        <v>11420</v>
      </c>
      <c r="M129" s="47">
        <f t="shared" si="24"/>
        <v>0.83681395178427498</v>
      </c>
      <c r="N129" s="31">
        <v>1134</v>
      </c>
      <c r="O129" s="47">
        <f t="shared" si="25"/>
        <v>8.3095185755111017E-2</v>
      </c>
      <c r="P129" s="31">
        <v>32</v>
      </c>
      <c r="Q129" s="47">
        <f t="shared" si="26"/>
        <v>2.3448376932659193E-3</v>
      </c>
      <c r="R129" s="31">
        <v>169</v>
      </c>
      <c r="S129" s="47">
        <f t="shared" si="27"/>
        <v>1.2383674067560637E-2</v>
      </c>
      <c r="T129" s="31">
        <v>7</v>
      </c>
      <c r="U129" s="47">
        <f t="shared" si="28"/>
        <v>5.1293324540191984E-4</v>
      </c>
      <c r="V129" s="31">
        <v>121</v>
      </c>
      <c r="W129" s="47">
        <f t="shared" si="29"/>
        <v>8.8664175276617577E-3</v>
      </c>
      <c r="X129" s="31">
        <v>764</v>
      </c>
      <c r="Y129" s="47">
        <f t="shared" si="30"/>
        <v>5.5982999926723821E-2</v>
      </c>
      <c r="Z129" s="47">
        <f t="shared" si="31"/>
        <v>0.16318604821572508</v>
      </c>
      <c r="AA129" s="67"/>
      <c r="AB129" s="31">
        <v>13395</v>
      </c>
      <c r="AC129" s="31">
        <v>252</v>
      </c>
      <c r="AD129" s="47">
        <f t="shared" si="32"/>
        <v>1.8465596834469113E-2</v>
      </c>
      <c r="AF129" s="6">
        <f t="shared" si="33"/>
        <v>26</v>
      </c>
      <c r="AG129" s="6">
        <f t="shared" si="34"/>
        <v>65</v>
      </c>
    </row>
    <row r="130" spans="3:33" x14ac:dyDescent="0.25">
      <c r="C130" s="5" t="s">
        <v>457</v>
      </c>
      <c r="D130" s="6">
        <v>540083</v>
      </c>
      <c r="E130" s="6" t="s">
        <v>133</v>
      </c>
      <c r="F130" s="6" t="s">
        <v>340</v>
      </c>
      <c r="G130" s="6" t="s">
        <v>1</v>
      </c>
      <c r="H130" s="6">
        <v>3</v>
      </c>
      <c r="I130" s="92">
        <v>3.6884665204075309</v>
      </c>
      <c r="J130" s="30">
        <v>10861</v>
      </c>
      <c r="K130" s="75"/>
      <c r="L130" s="31">
        <v>9587</v>
      </c>
      <c r="M130" s="47">
        <f t="shared" si="24"/>
        <v>0.88269956725900012</v>
      </c>
      <c r="N130" s="31">
        <v>510</v>
      </c>
      <c r="O130" s="47">
        <f t="shared" si="25"/>
        <v>4.695700211766872E-2</v>
      </c>
      <c r="P130" s="31">
        <v>27</v>
      </c>
      <c r="Q130" s="47">
        <f t="shared" si="26"/>
        <v>2.4859589356412853E-3</v>
      </c>
      <c r="R130" s="31">
        <v>69</v>
      </c>
      <c r="S130" s="47">
        <f t="shared" si="27"/>
        <v>6.3530061688610627E-3</v>
      </c>
      <c r="T130" s="31">
        <v>1</v>
      </c>
      <c r="U130" s="47">
        <f t="shared" si="28"/>
        <v>9.2072553171899463E-5</v>
      </c>
      <c r="V130" s="31">
        <v>61</v>
      </c>
      <c r="W130" s="47">
        <f t="shared" si="29"/>
        <v>5.616425743485867E-3</v>
      </c>
      <c r="X130" s="31">
        <v>606</v>
      </c>
      <c r="Y130" s="47">
        <f t="shared" si="30"/>
        <v>5.5795967222171068E-2</v>
      </c>
      <c r="Z130" s="47">
        <f t="shared" si="31"/>
        <v>0.1173004327409999</v>
      </c>
      <c r="AA130" s="67"/>
      <c r="AB130" s="31">
        <v>10678</v>
      </c>
      <c r="AC130" s="31">
        <v>183</v>
      </c>
      <c r="AD130" s="47">
        <f t="shared" si="32"/>
        <v>1.68492772304576E-2</v>
      </c>
      <c r="AF130" s="6">
        <f t="shared" si="33"/>
        <v>51</v>
      </c>
      <c r="AG130" s="6">
        <f t="shared" si="34"/>
        <v>76</v>
      </c>
    </row>
    <row r="131" spans="3:33" x14ac:dyDescent="0.25">
      <c r="C131" s="7" t="s">
        <v>340</v>
      </c>
      <c r="D131" s="8"/>
      <c r="E131" s="8" t="s">
        <v>134</v>
      </c>
      <c r="F131" s="8"/>
      <c r="G131" s="8" t="s">
        <v>2</v>
      </c>
      <c r="H131" s="8">
        <v>3</v>
      </c>
      <c r="I131" s="41">
        <v>910.13742941008002</v>
      </c>
      <c r="J131" s="27">
        <v>180745</v>
      </c>
      <c r="K131" s="76"/>
      <c r="L131" s="27">
        <v>153637</v>
      </c>
      <c r="M131" s="49">
        <f t="shared" si="24"/>
        <v>0.85002074746189382</v>
      </c>
      <c r="N131" s="27">
        <v>13592</v>
      </c>
      <c r="O131" s="49">
        <f t="shared" si="25"/>
        <v>7.5199867216243874E-2</v>
      </c>
      <c r="P131" s="48">
        <v>402</v>
      </c>
      <c r="Q131" s="49">
        <f t="shared" si="26"/>
        <v>2.2241279150183959E-3</v>
      </c>
      <c r="R131" s="48">
        <v>2149</v>
      </c>
      <c r="S131" s="49">
        <f t="shared" si="27"/>
        <v>1.1889678829289884E-2</v>
      </c>
      <c r="T131" s="48">
        <v>51</v>
      </c>
      <c r="U131" s="49">
        <f t="shared" si="28"/>
        <v>2.8216548175606518E-4</v>
      </c>
      <c r="V131" s="48">
        <v>1349</v>
      </c>
      <c r="W131" s="49">
        <f t="shared" si="29"/>
        <v>7.4635536252731748E-3</v>
      </c>
      <c r="X131" s="48">
        <v>9565</v>
      </c>
      <c r="Y131" s="49">
        <f t="shared" si="30"/>
        <v>5.2919859470524772E-2</v>
      </c>
      <c r="Z131" s="49">
        <f t="shared" si="31"/>
        <v>0.14997925253810618</v>
      </c>
      <c r="AA131" s="68"/>
      <c r="AB131" s="48">
        <v>178025</v>
      </c>
      <c r="AC131" s="48">
        <v>2720</v>
      </c>
      <c r="AD131" s="49">
        <f t="shared" si="32"/>
        <v>1.5048825693656809E-2</v>
      </c>
      <c r="AF131" s="85">
        <f t="shared" si="33"/>
        <v>5</v>
      </c>
      <c r="AG131" s="81">
        <f t="shared" si="34"/>
        <v>15</v>
      </c>
    </row>
    <row r="132" spans="3:33" x14ac:dyDescent="0.25">
      <c r="C132" s="9" t="s">
        <v>617</v>
      </c>
      <c r="D132" s="10">
        <v>540085</v>
      </c>
      <c r="E132" s="10" t="s">
        <v>9</v>
      </c>
      <c r="F132" s="10" t="s">
        <v>342</v>
      </c>
      <c r="G132" s="10" t="s">
        <v>0</v>
      </c>
      <c r="H132" s="10">
        <v>7</v>
      </c>
      <c r="I132" s="93">
        <v>387.02395768547706</v>
      </c>
      <c r="J132" s="40">
        <f>J135-J134-J133</f>
        <v>12673</v>
      </c>
      <c r="K132" s="74"/>
      <c r="L132" s="40">
        <f t="shared" ref="L132:X132" si="42">L135-L134-L133</f>
        <v>12101</v>
      </c>
      <c r="M132" s="46">
        <f t="shared" si="24"/>
        <v>0.95486467292669452</v>
      </c>
      <c r="N132" s="40">
        <f t="shared" si="42"/>
        <v>31</v>
      </c>
      <c r="O132" s="46">
        <f t="shared" si="25"/>
        <v>2.4461453483784422E-3</v>
      </c>
      <c r="P132" s="40">
        <f t="shared" si="42"/>
        <v>18</v>
      </c>
      <c r="Q132" s="46">
        <f t="shared" si="26"/>
        <v>1.420342460348773E-3</v>
      </c>
      <c r="R132" s="40">
        <f t="shared" si="42"/>
        <v>23</v>
      </c>
      <c r="S132" s="46">
        <f t="shared" si="27"/>
        <v>1.8148820326678765E-3</v>
      </c>
      <c r="T132" s="40">
        <f t="shared" si="42"/>
        <v>5</v>
      </c>
      <c r="U132" s="46">
        <f t="shared" si="28"/>
        <v>3.9453957231910363E-4</v>
      </c>
      <c r="V132" s="40">
        <f t="shared" si="42"/>
        <v>13</v>
      </c>
      <c r="W132" s="46">
        <f t="shared" si="29"/>
        <v>1.0258028880296695E-3</v>
      </c>
      <c r="X132" s="40">
        <f t="shared" si="42"/>
        <v>482</v>
      </c>
      <c r="Y132" s="46">
        <f t="shared" si="30"/>
        <v>3.8033614771561586E-2</v>
      </c>
      <c r="Z132" s="46">
        <f t="shared" si="31"/>
        <v>4.5135327073305448E-2</v>
      </c>
      <c r="AA132" s="66"/>
      <c r="AB132" s="40">
        <f>AB135-AB134-AB133</f>
        <v>12563</v>
      </c>
      <c r="AC132" s="40">
        <f>AC135-AC134-AC133</f>
        <v>110</v>
      </c>
      <c r="AD132" s="46">
        <f t="shared" si="32"/>
        <v>8.6798705910202788E-3</v>
      </c>
      <c r="AF132" s="10">
        <f t="shared" si="33"/>
        <v>36</v>
      </c>
      <c r="AG132" s="10">
        <f t="shared" si="34"/>
        <v>31</v>
      </c>
    </row>
    <row r="133" spans="3:33" x14ac:dyDescent="0.25">
      <c r="C133" s="5" t="s">
        <v>458</v>
      </c>
      <c r="D133" s="6">
        <v>540086</v>
      </c>
      <c r="E133" s="6" t="s">
        <v>135</v>
      </c>
      <c r="F133" s="6" t="s">
        <v>342</v>
      </c>
      <c r="G133" s="6" t="s">
        <v>1</v>
      </c>
      <c r="H133" s="6">
        <v>7</v>
      </c>
      <c r="I133" s="92">
        <v>0.24566001897511316</v>
      </c>
      <c r="J133" s="30">
        <v>408</v>
      </c>
      <c r="K133" s="75"/>
      <c r="L133" s="31">
        <v>387</v>
      </c>
      <c r="M133" s="47">
        <f t="shared" si="24"/>
        <v>0.94852941176470584</v>
      </c>
      <c r="N133" s="31">
        <v>1</v>
      </c>
      <c r="O133" s="47">
        <f t="shared" si="25"/>
        <v>2.4509803921568627E-3</v>
      </c>
      <c r="P133" s="31">
        <v>1</v>
      </c>
      <c r="Q133" s="47">
        <f t="shared" si="26"/>
        <v>2.4509803921568627E-3</v>
      </c>
      <c r="R133" s="31">
        <v>0</v>
      </c>
      <c r="S133" s="47">
        <f t="shared" si="27"/>
        <v>0</v>
      </c>
      <c r="T133" s="31">
        <v>0</v>
      </c>
      <c r="U133" s="47">
        <f t="shared" si="28"/>
        <v>0</v>
      </c>
      <c r="V133" s="31">
        <v>0</v>
      </c>
      <c r="W133" s="47">
        <f t="shared" si="29"/>
        <v>0</v>
      </c>
      <c r="X133" s="31">
        <v>19</v>
      </c>
      <c r="Y133" s="47">
        <f t="shared" si="30"/>
        <v>4.6568627450980393E-2</v>
      </c>
      <c r="Z133" s="47">
        <f t="shared" si="31"/>
        <v>5.1470588235294115E-2</v>
      </c>
      <c r="AA133" s="67"/>
      <c r="AB133" s="31">
        <v>400</v>
      </c>
      <c r="AC133" s="31">
        <v>8</v>
      </c>
      <c r="AD133" s="47">
        <f t="shared" si="32"/>
        <v>1.9607843137254902E-2</v>
      </c>
      <c r="AF133" s="6">
        <f t="shared" si="33"/>
        <v>160</v>
      </c>
      <c r="AG133" s="6">
        <f t="shared" si="34"/>
        <v>60</v>
      </c>
    </row>
    <row r="134" spans="3:33" x14ac:dyDescent="0.25">
      <c r="C134" s="5" t="s">
        <v>459</v>
      </c>
      <c r="D134" s="6">
        <v>540087</v>
      </c>
      <c r="E134" s="6" t="s">
        <v>136</v>
      </c>
      <c r="F134" s="6" t="s">
        <v>342</v>
      </c>
      <c r="G134" s="6" t="s">
        <v>1</v>
      </c>
      <c r="H134" s="6">
        <v>7</v>
      </c>
      <c r="I134" s="92">
        <v>1.9908150817723458</v>
      </c>
      <c r="J134" s="30">
        <v>3952</v>
      </c>
      <c r="K134" s="75"/>
      <c r="L134" s="31">
        <v>3674</v>
      </c>
      <c r="M134" s="47">
        <f t="shared" ref="M134:M197" si="43">L134/J134</f>
        <v>0.92965587044534415</v>
      </c>
      <c r="N134" s="31">
        <v>37</v>
      </c>
      <c r="O134" s="47">
        <f t="shared" ref="O134:O197" si="44">N134/J134</f>
        <v>9.3623481781376517E-3</v>
      </c>
      <c r="P134" s="31">
        <v>4</v>
      </c>
      <c r="Q134" s="47">
        <f t="shared" ref="Q134:Q197" si="45">P134/J134</f>
        <v>1.0121457489878543E-3</v>
      </c>
      <c r="R134" s="31">
        <v>35</v>
      </c>
      <c r="S134" s="47">
        <f t="shared" ref="S134:S197" si="46">R134/J134</f>
        <v>8.856275303643725E-3</v>
      </c>
      <c r="T134" s="31">
        <v>3</v>
      </c>
      <c r="U134" s="47">
        <f t="shared" ref="U134:U197" si="47">T134/J134</f>
        <v>7.591093117408907E-4</v>
      </c>
      <c r="V134" s="31">
        <v>33</v>
      </c>
      <c r="W134" s="47">
        <f t="shared" ref="W134:W197" si="48">V134/J134</f>
        <v>8.3502024291497983E-3</v>
      </c>
      <c r="X134" s="31">
        <v>166</v>
      </c>
      <c r="Y134" s="47">
        <f t="shared" ref="Y134:Y197" si="49">X134/J134</f>
        <v>4.2004048582995952E-2</v>
      </c>
      <c r="Z134" s="47">
        <f t="shared" ref="Z134:Z197" si="50">Y134+W134+U134+S134+Q134+O134</f>
        <v>7.0344129554655882E-2</v>
      </c>
      <c r="AA134" s="67"/>
      <c r="AB134" s="31">
        <v>3879</v>
      </c>
      <c r="AC134" s="31">
        <v>73</v>
      </c>
      <c r="AD134" s="47">
        <f t="shared" ref="AD134:AD197" si="51">AC134/J134</f>
        <v>1.8471659919028341E-2</v>
      </c>
      <c r="AF134" s="6">
        <f t="shared" ref="AF134:AF197" si="52">IF(OR($G134 = "SPLIT",$Z134= "N/A"),"",COUNTIFS($G$5:$G$361,$G134,Z$5:Z$361,"&gt;"&amp;Z134)+1)</f>
        <v>107</v>
      </c>
      <c r="AG134" s="6">
        <f t="shared" ref="AG134:AG197" si="53">IF(OR($G134 = "SPLIT",$AD134= "N/A"),"",COUNTIFS($G$5:$G$361,$G134,AD$5:AD$361,"&gt;"&amp;AD134)+1)</f>
        <v>64</v>
      </c>
    </row>
    <row r="135" spans="3:33" x14ac:dyDescent="0.25">
      <c r="C135" s="7" t="s">
        <v>342</v>
      </c>
      <c r="D135" s="8"/>
      <c r="E135" s="8" t="s">
        <v>137</v>
      </c>
      <c r="F135" s="8"/>
      <c r="G135" s="8" t="s">
        <v>2</v>
      </c>
      <c r="H135" s="8">
        <v>7</v>
      </c>
      <c r="I135" s="41">
        <v>389.2604327862245</v>
      </c>
      <c r="J135" s="27">
        <v>17033</v>
      </c>
      <c r="K135" s="76"/>
      <c r="L135" s="27">
        <v>16162</v>
      </c>
      <c r="M135" s="49">
        <f t="shared" si="43"/>
        <v>0.94886396994070332</v>
      </c>
      <c r="N135" s="27">
        <v>69</v>
      </c>
      <c r="O135" s="49">
        <f t="shared" si="44"/>
        <v>4.0509599013679332E-3</v>
      </c>
      <c r="P135" s="48">
        <v>23</v>
      </c>
      <c r="Q135" s="49">
        <f t="shared" si="45"/>
        <v>1.3503199671226443E-3</v>
      </c>
      <c r="R135" s="48">
        <v>58</v>
      </c>
      <c r="S135" s="49">
        <f t="shared" si="46"/>
        <v>3.4051546997005814E-3</v>
      </c>
      <c r="T135" s="48">
        <v>8</v>
      </c>
      <c r="U135" s="49">
        <f t="shared" si="47"/>
        <v>4.6967651030352842E-4</v>
      </c>
      <c r="V135" s="48">
        <v>46</v>
      </c>
      <c r="W135" s="49">
        <f t="shared" si="48"/>
        <v>2.7006399342452887E-3</v>
      </c>
      <c r="X135" s="48">
        <v>667</v>
      </c>
      <c r="Y135" s="49">
        <f t="shared" si="49"/>
        <v>3.9159279046556687E-2</v>
      </c>
      <c r="Z135" s="49">
        <f t="shared" si="50"/>
        <v>5.1136030059296664E-2</v>
      </c>
      <c r="AA135" s="68"/>
      <c r="AB135" s="48">
        <v>16842</v>
      </c>
      <c r="AC135" s="48">
        <v>191</v>
      </c>
      <c r="AD135" s="49">
        <f t="shared" si="51"/>
        <v>1.1213526683496742E-2</v>
      </c>
      <c r="AF135" s="81">
        <f t="shared" si="52"/>
        <v>34</v>
      </c>
      <c r="AG135" s="81">
        <f t="shared" si="53"/>
        <v>29</v>
      </c>
    </row>
    <row r="136" spans="3:33" x14ac:dyDescent="0.25">
      <c r="C136" s="9" t="s">
        <v>618</v>
      </c>
      <c r="D136" s="10">
        <v>540088</v>
      </c>
      <c r="E136" s="10" t="s">
        <v>9</v>
      </c>
      <c r="F136" s="10" t="s">
        <v>343</v>
      </c>
      <c r="G136" s="10" t="s">
        <v>0</v>
      </c>
      <c r="H136" s="10">
        <v>2</v>
      </c>
      <c r="I136" s="93">
        <v>437.55506483051818</v>
      </c>
      <c r="J136" s="40">
        <f>J139-J138-J137</f>
        <v>18900</v>
      </c>
      <c r="K136" s="74"/>
      <c r="L136" s="40">
        <f t="shared" ref="L136:X136" si="54">L139-L138-L137</f>
        <v>18291</v>
      </c>
      <c r="M136" s="46">
        <f t="shared" si="43"/>
        <v>0.96777777777777774</v>
      </c>
      <c r="N136" s="40">
        <f t="shared" si="54"/>
        <v>43</v>
      </c>
      <c r="O136" s="46">
        <f t="shared" si="44"/>
        <v>2.2751322751322751E-3</v>
      </c>
      <c r="P136" s="40">
        <f t="shared" si="54"/>
        <v>18</v>
      </c>
      <c r="Q136" s="46">
        <f t="shared" si="45"/>
        <v>9.5238095238095238E-4</v>
      </c>
      <c r="R136" s="40">
        <f t="shared" si="54"/>
        <v>25</v>
      </c>
      <c r="S136" s="46">
        <f t="shared" si="46"/>
        <v>1.3227513227513227E-3</v>
      </c>
      <c r="T136" s="40">
        <f t="shared" si="54"/>
        <v>0</v>
      </c>
      <c r="U136" s="46">
        <f t="shared" si="47"/>
        <v>0</v>
      </c>
      <c r="V136" s="40">
        <f t="shared" si="54"/>
        <v>44</v>
      </c>
      <c r="W136" s="46">
        <f t="shared" si="48"/>
        <v>2.3280423280423279E-3</v>
      </c>
      <c r="X136" s="40">
        <f t="shared" si="54"/>
        <v>479</v>
      </c>
      <c r="Y136" s="46">
        <f t="shared" si="49"/>
        <v>2.5343915343915342E-2</v>
      </c>
      <c r="Z136" s="46">
        <f t="shared" si="50"/>
        <v>3.2222222222222222E-2</v>
      </c>
      <c r="AA136" s="66"/>
      <c r="AB136" s="40">
        <f>AB139-AB138-AB137</f>
        <v>18736</v>
      </c>
      <c r="AC136" s="40">
        <f>AC139-AC138-AC137</f>
        <v>164</v>
      </c>
      <c r="AD136" s="46">
        <f t="shared" si="51"/>
        <v>8.6772486772486775E-3</v>
      </c>
      <c r="AF136" s="10">
        <f t="shared" si="52"/>
        <v>52</v>
      </c>
      <c r="AG136" s="10">
        <f t="shared" si="53"/>
        <v>32</v>
      </c>
    </row>
    <row r="137" spans="3:33" x14ac:dyDescent="0.25">
      <c r="C137" s="5" t="s">
        <v>460</v>
      </c>
      <c r="D137" s="6">
        <v>540089</v>
      </c>
      <c r="E137" s="6" t="s">
        <v>138</v>
      </c>
      <c r="F137" s="6" t="s">
        <v>343</v>
      </c>
      <c r="G137" s="6" t="s">
        <v>1</v>
      </c>
      <c r="H137" s="6">
        <v>2</v>
      </c>
      <c r="I137" s="92">
        <v>0.6011200004226378</v>
      </c>
      <c r="J137" s="30">
        <v>1039</v>
      </c>
      <c r="K137" s="75"/>
      <c r="L137" s="31">
        <v>1002</v>
      </c>
      <c r="M137" s="47">
        <f t="shared" si="43"/>
        <v>0.96438883541867182</v>
      </c>
      <c r="N137" s="31">
        <v>5</v>
      </c>
      <c r="O137" s="47">
        <f t="shared" si="44"/>
        <v>4.8123195380173241E-3</v>
      </c>
      <c r="P137" s="31">
        <v>1</v>
      </c>
      <c r="Q137" s="47">
        <f t="shared" si="45"/>
        <v>9.6246390760346492E-4</v>
      </c>
      <c r="R137" s="31">
        <v>0</v>
      </c>
      <c r="S137" s="47">
        <f t="shared" si="46"/>
        <v>0</v>
      </c>
      <c r="T137" s="31">
        <v>0</v>
      </c>
      <c r="U137" s="47">
        <f t="shared" si="47"/>
        <v>0</v>
      </c>
      <c r="V137" s="31">
        <v>0</v>
      </c>
      <c r="W137" s="47">
        <f t="shared" si="48"/>
        <v>0</v>
      </c>
      <c r="X137" s="31">
        <v>31</v>
      </c>
      <c r="Y137" s="47">
        <f t="shared" si="49"/>
        <v>2.9836381135707413E-2</v>
      </c>
      <c r="Z137" s="47">
        <f t="shared" si="50"/>
        <v>3.5611164581328202E-2</v>
      </c>
      <c r="AA137" s="67"/>
      <c r="AB137" s="31">
        <v>1035</v>
      </c>
      <c r="AC137" s="31">
        <v>4</v>
      </c>
      <c r="AD137" s="47">
        <f t="shared" si="51"/>
        <v>3.8498556304138597E-3</v>
      </c>
      <c r="AF137" s="6">
        <f t="shared" si="52"/>
        <v>206</v>
      </c>
      <c r="AG137" s="6">
        <f t="shared" si="53"/>
        <v>197</v>
      </c>
    </row>
    <row r="138" spans="3:33" x14ac:dyDescent="0.25">
      <c r="C138" s="5" t="s">
        <v>461</v>
      </c>
      <c r="D138" s="6">
        <v>540090</v>
      </c>
      <c r="E138" s="6" t="s">
        <v>139</v>
      </c>
      <c r="F138" s="6" t="s">
        <v>343</v>
      </c>
      <c r="G138" s="6" t="s">
        <v>1</v>
      </c>
      <c r="H138" s="6">
        <v>2</v>
      </c>
      <c r="I138" s="92">
        <v>0.55265057842111154</v>
      </c>
      <c r="J138" s="30">
        <v>524</v>
      </c>
      <c r="K138" s="75"/>
      <c r="L138" s="31">
        <v>500</v>
      </c>
      <c r="M138" s="47">
        <f t="shared" si="43"/>
        <v>0.95419847328244278</v>
      </c>
      <c r="N138" s="31">
        <v>1</v>
      </c>
      <c r="O138" s="47">
        <f t="shared" si="44"/>
        <v>1.9083969465648854E-3</v>
      </c>
      <c r="P138" s="31">
        <v>3</v>
      </c>
      <c r="Q138" s="47">
        <f t="shared" si="45"/>
        <v>5.7251908396946565E-3</v>
      </c>
      <c r="R138" s="31">
        <v>1</v>
      </c>
      <c r="S138" s="47">
        <f t="shared" si="46"/>
        <v>1.9083969465648854E-3</v>
      </c>
      <c r="T138" s="31">
        <v>0</v>
      </c>
      <c r="U138" s="47">
        <f t="shared" si="47"/>
        <v>0</v>
      </c>
      <c r="V138" s="31">
        <v>1</v>
      </c>
      <c r="W138" s="47">
        <f t="shared" si="48"/>
        <v>1.9083969465648854E-3</v>
      </c>
      <c r="X138" s="31">
        <v>18</v>
      </c>
      <c r="Y138" s="47">
        <f t="shared" si="49"/>
        <v>3.4351145038167941E-2</v>
      </c>
      <c r="Z138" s="47">
        <f t="shared" si="50"/>
        <v>4.5801526717557266E-2</v>
      </c>
      <c r="AA138" s="67"/>
      <c r="AB138" s="31">
        <v>521</v>
      </c>
      <c r="AC138" s="31">
        <v>3</v>
      </c>
      <c r="AD138" s="47">
        <f t="shared" si="51"/>
        <v>5.7251908396946565E-3</v>
      </c>
      <c r="AF138" s="6">
        <f t="shared" si="52"/>
        <v>181</v>
      </c>
      <c r="AG138" s="6">
        <f t="shared" si="53"/>
        <v>180</v>
      </c>
    </row>
    <row r="139" spans="3:33" x14ac:dyDescent="0.25">
      <c r="C139" s="7" t="s">
        <v>343</v>
      </c>
      <c r="D139" s="8"/>
      <c r="E139" s="8" t="s">
        <v>140</v>
      </c>
      <c r="F139" s="8"/>
      <c r="G139" s="8" t="s">
        <v>2</v>
      </c>
      <c r="H139" s="8">
        <v>2</v>
      </c>
      <c r="I139" s="41">
        <v>438.70883540936188</v>
      </c>
      <c r="J139" s="27">
        <v>20463</v>
      </c>
      <c r="K139" s="76"/>
      <c r="L139" s="27">
        <v>19793</v>
      </c>
      <c r="M139" s="49">
        <f t="shared" si="43"/>
        <v>0.96725797781361478</v>
      </c>
      <c r="N139" s="27">
        <v>49</v>
      </c>
      <c r="O139" s="49">
        <f t="shared" si="44"/>
        <v>2.3945658016908565E-3</v>
      </c>
      <c r="P139" s="48">
        <v>22</v>
      </c>
      <c r="Q139" s="49">
        <f t="shared" si="45"/>
        <v>1.0751111762693642E-3</v>
      </c>
      <c r="R139" s="48">
        <v>26</v>
      </c>
      <c r="S139" s="49">
        <f t="shared" si="46"/>
        <v>1.2705859355910667E-3</v>
      </c>
      <c r="T139" s="48">
        <v>0</v>
      </c>
      <c r="U139" s="49">
        <f t="shared" si="47"/>
        <v>0</v>
      </c>
      <c r="V139" s="48">
        <v>45</v>
      </c>
      <c r="W139" s="49">
        <f t="shared" si="48"/>
        <v>2.199091042369154E-3</v>
      </c>
      <c r="X139" s="48">
        <v>528</v>
      </c>
      <c r="Y139" s="49">
        <f t="shared" si="49"/>
        <v>2.5802668230464742E-2</v>
      </c>
      <c r="Z139" s="49">
        <f t="shared" si="50"/>
        <v>3.2742022186385181E-2</v>
      </c>
      <c r="AA139" s="68"/>
      <c r="AB139" s="48">
        <v>20292</v>
      </c>
      <c r="AC139" s="48">
        <v>171</v>
      </c>
      <c r="AD139" s="49">
        <f t="shared" si="51"/>
        <v>8.356545961002786E-3</v>
      </c>
      <c r="AF139" s="81">
        <f t="shared" si="52"/>
        <v>54</v>
      </c>
      <c r="AG139" s="81">
        <f t="shared" si="53"/>
        <v>37</v>
      </c>
    </row>
    <row r="140" spans="3:33" x14ac:dyDescent="0.25">
      <c r="C140" s="9" t="s">
        <v>619</v>
      </c>
      <c r="D140" s="10">
        <v>545536</v>
      </c>
      <c r="E140" s="10" t="s">
        <v>9</v>
      </c>
      <c r="F140" s="10" t="s">
        <v>344</v>
      </c>
      <c r="G140" s="10" t="s">
        <v>0</v>
      </c>
      <c r="H140" s="10">
        <v>2</v>
      </c>
      <c r="I140" s="93">
        <v>451.57999994563897</v>
      </c>
      <c r="J140" s="40">
        <f>J146-J145-J144-J143-J142-J141</f>
        <v>28623</v>
      </c>
      <c r="K140" s="74"/>
      <c r="L140" s="40">
        <f t="shared" ref="L140:X140" si="55">L146-L145-L144-L143-L142-L141</f>
        <v>27239</v>
      </c>
      <c r="M140" s="46">
        <f t="shared" si="43"/>
        <v>0.95164727666561855</v>
      </c>
      <c r="N140" s="40">
        <f t="shared" si="55"/>
        <v>480</v>
      </c>
      <c r="O140" s="46">
        <f t="shared" si="44"/>
        <v>1.6769730636201657E-2</v>
      </c>
      <c r="P140" s="40">
        <f t="shared" si="55"/>
        <v>35</v>
      </c>
      <c r="Q140" s="46">
        <f t="shared" si="45"/>
        <v>1.222792858889704E-3</v>
      </c>
      <c r="R140" s="40">
        <f t="shared" si="55"/>
        <v>54</v>
      </c>
      <c r="S140" s="46">
        <f t="shared" si="46"/>
        <v>1.8865946965726864E-3</v>
      </c>
      <c r="T140" s="40">
        <f t="shared" si="55"/>
        <v>1</v>
      </c>
      <c r="U140" s="46">
        <f t="shared" si="47"/>
        <v>3.4936938825420114E-5</v>
      </c>
      <c r="V140" s="40">
        <f t="shared" si="55"/>
        <v>52</v>
      </c>
      <c r="W140" s="46">
        <f t="shared" si="48"/>
        <v>1.8167208189218461E-3</v>
      </c>
      <c r="X140" s="40">
        <f t="shared" si="55"/>
        <v>762</v>
      </c>
      <c r="Y140" s="46">
        <f t="shared" si="49"/>
        <v>2.6621947384970129E-2</v>
      </c>
      <c r="Z140" s="46">
        <f t="shared" si="50"/>
        <v>4.8352723334381439E-2</v>
      </c>
      <c r="AA140" s="66"/>
      <c r="AB140" s="40">
        <f>AB146-AB145-AB144-AB143-AB142-AB141</f>
        <v>28446</v>
      </c>
      <c r="AC140" s="40">
        <f>AC146-AC145-AC144-AC143-AC142-AC141</f>
        <v>177</v>
      </c>
      <c r="AD140" s="46">
        <f t="shared" si="51"/>
        <v>6.1838381720993605E-3</v>
      </c>
      <c r="AF140" s="10">
        <f t="shared" si="52"/>
        <v>32</v>
      </c>
      <c r="AG140" s="10">
        <f t="shared" si="53"/>
        <v>45</v>
      </c>
    </row>
    <row r="141" spans="3:33" x14ac:dyDescent="0.25">
      <c r="C141" s="5" t="s">
        <v>462</v>
      </c>
      <c r="D141" s="6">
        <v>540092</v>
      </c>
      <c r="E141" s="6" t="s">
        <v>141</v>
      </c>
      <c r="F141" s="6" t="s">
        <v>344</v>
      </c>
      <c r="G141" s="6" t="s">
        <v>1</v>
      </c>
      <c r="H141" s="6">
        <v>2</v>
      </c>
      <c r="I141" s="92">
        <v>0.6800730472555887</v>
      </c>
      <c r="J141" s="30">
        <v>1020</v>
      </c>
      <c r="K141" s="75"/>
      <c r="L141" s="31">
        <v>973</v>
      </c>
      <c r="M141" s="47">
        <f t="shared" si="43"/>
        <v>0.95392156862745103</v>
      </c>
      <c r="N141" s="31">
        <v>3</v>
      </c>
      <c r="O141" s="47">
        <f t="shared" si="44"/>
        <v>2.9411764705882353E-3</v>
      </c>
      <c r="P141" s="31">
        <v>2</v>
      </c>
      <c r="Q141" s="47">
        <f t="shared" si="45"/>
        <v>1.9607843137254902E-3</v>
      </c>
      <c r="R141" s="31">
        <v>6</v>
      </c>
      <c r="S141" s="47">
        <f t="shared" si="46"/>
        <v>5.8823529411764705E-3</v>
      </c>
      <c r="T141" s="31">
        <v>0</v>
      </c>
      <c r="U141" s="47">
        <f t="shared" si="47"/>
        <v>0</v>
      </c>
      <c r="V141" s="31">
        <v>8</v>
      </c>
      <c r="W141" s="47">
        <f t="shared" si="48"/>
        <v>7.8431372549019607E-3</v>
      </c>
      <c r="X141" s="31">
        <v>28</v>
      </c>
      <c r="Y141" s="47">
        <f t="shared" si="49"/>
        <v>2.7450980392156862E-2</v>
      </c>
      <c r="Z141" s="47">
        <f t="shared" si="50"/>
        <v>4.6078431372549022E-2</v>
      </c>
      <c r="AA141" s="67"/>
      <c r="AB141" s="31">
        <v>999</v>
      </c>
      <c r="AC141" s="31">
        <v>21</v>
      </c>
      <c r="AD141" s="47">
        <f t="shared" si="51"/>
        <v>2.0588235294117647E-2</v>
      </c>
      <c r="AF141" s="6">
        <f t="shared" si="52"/>
        <v>180</v>
      </c>
      <c r="AG141" s="6">
        <f t="shared" si="53"/>
        <v>56</v>
      </c>
    </row>
    <row r="142" spans="3:33" x14ac:dyDescent="0.25">
      <c r="C142" s="5" t="s">
        <v>6</v>
      </c>
      <c r="D142" s="6">
        <v>545535</v>
      </c>
      <c r="E142" s="6" t="s">
        <v>142</v>
      </c>
      <c r="F142" s="6" t="s">
        <v>344</v>
      </c>
      <c r="G142" s="6" t="s">
        <v>1</v>
      </c>
      <c r="H142" s="6">
        <v>2</v>
      </c>
      <c r="I142" s="92">
        <v>1.2335117387132903</v>
      </c>
      <c r="J142" s="30">
        <v>1439</v>
      </c>
      <c r="K142" s="75"/>
      <c r="L142" s="31">
        <v>1263</v>
      </c>
      <c r="M142" s="47">
        <f t="shared" si="43"/>
        <v>0.87769284225156363</v>
      </c>
      <c r="N142" s="31">
        <v>82</v>
      </c>
      <c r="O142" s="47">
        <f t="shared" si="44"/>
        <v>5.6984016678248782E-2</v>
      </c>
      <c r="P142" s="31">
        <v>4</v>
      </c>
      <c r="Q142" s="47">
        <f t="shared" si="45"/>
        <v>2.7797081306462821E-3</v>
      </c>
      <c r="R142" s="31">
        <v>1</v>
      </c>
      <c r="S142" s="47">
        <f t="shared" si="46"/>
        <v>6.9492703266157052E-4</v>
      </c>
      <c r="T142" s="31">
        <v>0</v>
      </c>
      <c r="U142" s="47">
        <f t="shared" si="47"/>
        <v>0</v>
      </c>
      <c r="V142" s="31">
        <v>2</v>
      </c>
      <c r="W142" s="47">
        <f t="shared" si="48"/>
        <v>1.389854065323141E-3</v>
      </c>
      <c r="X142" s="31">
        <v>87</v>
      </c>
      <c r="Y142" s="47">
        <f t="shared" si="49"/>
        <v>6.0458651841556639E-2</v>
      </c>
      <c r="Z142" s="47">
        <f t="shared" si="50"/>
        <v>0.1223071577484364</v>
      </c>
      <c r="AA142" s="67"/>
      <c r="AB142" s="31">
        <v>1422</v>
      </c>
      <c r="AC142" s="31">
        <v>17</v>
      </c>
      <c r="AD142" s="47">
        <f t="shared" si="51"/>
        <v>1.1813759555246699E-2</v>
      </c>
      <c r="AF142" s="6">
        <f t="shared" si="52"/>
        <v>45</v>
      </c>
      <c r="AG142" s="6">
        <f t="shared" si="53"/>
        <v>124</v>
      </c>
    </row>
    <row r="143" spans="3:33" x14ac:dyDescent="0.25">
      <c r="C143" s="5" t="s">
        <v>463</v>
      </c>
      <c r="D143" s="6">
        <v>545537</v>
      </c>
      <c r="E143" s="6" t="s">
        <v>143</v>
      </c>
      <c r="F143" s="6" t="s">
        <v>344</v>
      </c>
      <c r="G143" s="6" t="s">
        <v>1</v>
      </c>
      <c r="H143" s="6">
        <v>2</v>
      </c>
      <c r="I143" s="92">
        <v>1.1507690548562817</v>
      </c>
      <c r="J143" s="30">
        <v>772</v>
      </c>
      <c r="K143" s="75"/>
      <c r="L143" s="31">
        <v>729</v>
      </c>
      <c r="M143" s="47">
        <f t="shared" si="43"/>
        <v>0.94430051813471505</v>
      </c>
      <c r="N143" s="31">
        <v>15</v>
      </c>
      <c r="O143" s="47">
        <f t="shared" si="44"/>
        <v>1.9430051813471502E-2</v>
      </c>
      <c r="P143" s="31">
        <v>1</v>
      </c>
      <c r="Q143" s="47">
        <f t="shared" si="45"/>
        <v>1.2953367875647669E-3</v>
      </c>
      <c r="R143" s="31">
        <v>5</v>
      </c>
      <c r="S143" s="47">
        <f t="shared" si="46"/>
        <v>6.4766839378238338E-3</v>
      </c>
      <c r="T143" s="31">
        <v>0</v>
      </c>
      <c r="U143" s="47">
        <f t="shared" si="47"/>
        <v>0</v>
      </c>
      <c r="V143" s="31">
        <v>1</v>
      </c>
      <c r="W143" s="47">
        <f t="shared" si="48"/>
        <v>1.2953367875647669E-3</v>
      </c>
      <c r="X143" s="31">
        <v>21</v>
      </c>
      <c r="Y143" s="47">
        <f t="shared" si="49"/>
        <v>2.7202072538860103E-2</v>
      </c>
      <c r="Z143" s="47">
        <f t="shared" si="50"/>
        <v>5.5699481865284971E-2</v>
      </c>
      <c r="AA143" s="67"/>
      <c r="AB143" s="31">
        <v>767</v>
      </c>
      <c r="AC143" s="31">
        <v>5</v>
      </c>
      <c r="AD143" s="47">
        <f t="shared" si="51"/>
        <v>6.4766839378238338E-3</v>
      </c>
      <c r="AF143" s="6">
        <f t="shared" si="52"/>
        <v>151</v>
      </c>
      <c r="AG143" s="6">
        <f t="shared" si="53"/>
        <v>176</v>
      </c>
    </row>
    <row r="144" spans="3:33" x14ac:dyDescent="0.25">
      <c r="C144" s="5" t="s">
        <v>464</v>
      </c>
      <c r="D144" s="6">
        <v>540095</v>
      </c>
      <c r="E144" s="6" t="s">
        <v>144</v>
      </c>
      <c r="F144" s="6" t="s">
        <v>344</v>
      </c>
      <c r="G144" s="6" t="s">
        <v>1</v>
      </c>
      <c r="H144" s="6">
        <v>2</v>
      </c>
      <c r="I144" s="92">
        <v>0.3357723566324074</v>
      </c>
      <c r="J144" s="30">
        <v>314</v>
      </c>
      <c r="K144" s="75"/>
      <c r="L144" s="31">
        <v>307</v>
      </c>
      <c r="M144" s="47">
        <f t="shared" si="43"/>
        <v>0.97770700636942676</v>
      </c>
      <c r="N144" s="31">
        <v>0</v>
      </c>
      <c r="O144" s="47">
        <f t="shared" si="44"/>
        <v>0</v>
      </c>
      <c r="P144" s="31">
        <v>0</v>
      </c>
      <c r="Q144" s="47">
        <f t="shared" si="45"/>
        <v>0</v>
      </c>
      <c r="R144" s="31">
        <v>1</v>
      </c>
      <c r="S144" s="47">
        <f t="shared" si="46"/>
        <v>3.1847133757961785E-3</v>
      </c>
      <c r="T144" s="31">
        <v>0</v>
      </c>
      <c r="U144" s="47">
        <f t="shared" si="47"/>
        <v>0</v>
      </c>
      <c r="V144" s="31">
        <v>1</v>
      </c>
      <c r="W144" s="47">
        <f t="shared" si="48"/>
        <v>3.1847133757961785E-3</v>
      </c>
      <c r="X144" s="31">
        <v>5</v>
      </c>
      <c r="Y144" s="47">
        <f t="shared" si="49"/>
        <v>1.5923566878980892E-2</v>
      </c>
      <c r="Z144" s="47">
        <f t="shared" si="50"/>
        <v>2.2292993630573247E-2</v>
      </c>
      <c r="AA144" s="67"/>
      <c r="AB144" s="31">
        <v>311</v>
      </c>
      <c r="AC144" s="31">
        <v>3</v>
      </c>
      <c r="AD144" s="47">
        <f t="shared" si="51"/>
        <v>9.5541401273885346E-3</v>
      </c>
      <c r="AF144" s="6">
        <f t="shared" si="52"/>
        <v>219</v>
      </c>
      <c r="AG144" s="6">
        <f t="shared" si="53"/>
        <v>146</v>
      </c>
    </row>
    <row r="145" spans="3:33" x14ac:dyDescent="0.25">
      <c r="C145" s="5" t="s">
        <v>465</v>
      </c>
      <c r="D145" s="6">
        <v>545539</v>
      </c>
      <c r="E145" s="6" t="s">
        <v>145</v>
      </c>
      <c r="F145" s="6" t="s">
        <v>344</v>
      </c>
      <c r="G145" s="6" t="s">
        <v>1</v>
      </c>
      <c r="H145" s="6">
        <v>2</v>
      </c>
      <c r="I145" s="92">
        <v>0.33734568175860447</v>
      </c>
      <c r="J145" s="30">
        <v>399</v>
      </c>
      <c r="K145" s="75"/>
      <c r="L145" s="31">
        <v>373</v>
      </c>
      <c r="M145" s="47">
        <f t="shared" si="43"/>
        <v>0.93483709273182958</v>
      </c>
      <c r="N145" s="31">
        <v>1</v>
      </c>
      <c r="O145" s="47">
        <f t="shared" si="44"/>
        <v>2.5062656641604009E-3</v>
      </c>
      <c r="P145" s="31">
        <v>0</v>
      </c>
      <c r="Q145" s="47">
        <f t="shared" si="45"/>
        <v>0</v>
      </c>
      <c r="R145" s="31">
        <v>0</v>
      </c>
      <c r="S145" s="47">
        <f t="shared" si="46"/>
        <v>0</v>
      </c>
      <c r="T145" s="31">
        <v>0</v>
      </c>
      <c r="U145" s="47">
        <f t="shared" si="47"/>
        <v>0</v>
      </c>
      <c r="V145" s="31">
        <v>0</v>
      </c>
      <c r="W145" s="47">
        <f t="shared" si="48"/>
        <v>0</v>
      </c>
      <c r="X145" s="31">
        <v>25</v>
      </c>
      <c r="Y145" s="47">
        <f t="shared" si="49"/>
        <v>6.2656641604010022E-2</v>
      </c>
      <c r="Z145" s="47">
        <f t="shared" si="50"/>
        <v>6.5162907268170422E-2</v>
      </c>
      <c r="AA145" s="67"/>
      <c r="AB145" s="31">
        <v>398</v>
      </c>
      <c r="AC145" s="31">
        <v>1</v>
      </c>
      <c r="AD145" s="47">
        <f t="shared" si="51"/>
        <v>2.5062656641604009E-3</v>
      </c>
      <c r="AF145" s="6">
        <f t="shared" si="52"/>
        <v>123</v>
      </c>
      <c r="AG145" s="6">
        <f t="shared" si="53"/>
        <v>209</v>
      </c>
    </row>
    <row r="146" spans="3:33" x14ac:dyDescent="0.25">
      <c r="C146" s="7" t="s">
        <v>344</v>
      </c>
      <c r="D146" s="8"/>
      <c r="E146" s="8" t="s">
        <v>146</v>
      </c>
      <c r="F146" s="8"/>
      <c r="G146" s="8" t="s">
        <v>2</v>
      </c>
      <c r="H146" s="8">
        <v>2</v>
      </c>
      <c r="I146" s="41">
        <v>455.31747182485509</v>
      </c>
      <c r="J146" s="27">
        <v>32567</v>
      </c>
      <c r="K146" s="76"/>
      <c r="L146" s="27">
        <v>30884</v>
      </c>
      <c r="M146" s="49">
        <f t="shared" si="43"/>
        <v>0.94832192096293799</v>
      </c>
      <c r="N146" s="27">
        <v>581</v>
      </c>
      <c r="O146" s="49">
        <f t="shared" si="44"/>
        <v>1.7840144931986365E-2</v>
      </c>
      <c r="P146" s="48">
        <v>42</v>
      </c>
      <c r="Q146" s="49">
        <f t="shared" si="45"/>
        <v>1.2896490312279301E-3</v>
      </c>
      <c r="R146" s="48">
        <v>67</v>
      </c>
      <c r="S146" s="49">
        <f t="shared" si="46"/>
        <v>2.057297264101698E-3</v>
      </c>
      <c r="T146" s="48">
        <v>1</v>
      </c>
      <c r="U146" s="49">
        <f t="shared" si="47"/>
        <v>3.0705929314950715E-5</v>
      </c>
      <c r="V146" s="48">
        <v>64</v>
      </c>
      <c r="W146" s="49">
        <f t="shared" si="48"/>
        <v>1.9651794761568458E-3</v>
      </c>
      <c r="X146" s="48">
        <v>928</v>
      </c>
      <c r="Y146" s="49">
        <f t="shared" si="49"/>
        <v>2.8495102404274265E-2</v>
      </c>
      <c r="Z146" s="49">
        <f t="shared" si="50"/>
        <v>5.167807903706205E-2</v>
      </c>
      <c r="AA146" s="68"/>
      <c r="AB146" s="48">
        <v>32343</v>
      </c>
      <c r="AC146" s="48">
        <v>224</v>
      </c>
      <c r="AD146" s="49">
        <f t="shared" si="51"/>
        <v>6.8781281665489602E-3</v>
      </c>
      <c r="AF146" s="81">
        <f t="shared" si="52"/>
        <v>32</v>
      </c>
      <c r="AG146" s="81">
        <f t="shared" si="53"/>
        <v>48</v>
      </c>
    </row>
    <row r="147" spans="3:33" x14ac:dyDescent="0.25">
      <c r="C147" s="9" t="s">
        <v>620</v>
      </c>
      <c r="D147" s="10">
        <v>540097</v>
      </c>
      <c r="E147" s="10" t="s">
        <v>9</v>
      </c>
      <c r="F147" s="10" t="s">
        <v>345</v>
      </c>
      <c r="G147" s="10" t="s">
        <v>0</v>
      </c>
      <c r="H147" s="10">
        <v>6</v>
      </c>
      <c r="I147" s="93">
        <v>293.02215140405031</v>
      </c>
      <c r="J147" s="40">
        <f>J159-J158-J157-J156-J155-J154-J153-J152-J151-J150-J149-J148</f>
        <v>27016</v>
      </c>
      <c r="K147" s="74"/>
      <c r="L147" s="40">
        <f t="shared" ref="L147:X147" si="56">L159-L158-L157-L156-L155-L154-L153-L152-L151-L150-L149-L148</f>
        <v>25264</v>
      </c>
      <c r="M147" s="46">
        <f t="shared" si="43"/>
        <v>0.93514954101273318</v>
      </c>
      <c r="N147" s="40">
        <f t="shared" si="56"/>
        <v>273</v>
      </c>
      <c r="O147" s="46">
        <f t="shared" si="44"/>
        <v>1.0105122890139177E-2</v>
      </c>
      <c r="P147" s="40">
        <f t="shared" si="56"/>
        <v>57</v>
      </c>
      <c r="Q147" s="46">
        <f t="shared" si="45"/>
        <v>2.1098608232158721E-3</v>
      </c>
      <c r="R147" s="40">
        <f t="shared" si="56"/>
        <v>93</v>
      </c>
      <c r="S147" s="46">
        <f t="shared" si="46"/>
        <v>3.4424045010364229E-3</v>
      </c>
      <c r="T147" s="40">
        <f t="shared" si="56"/>
        <v>7</v>
      </c>
      <c r="U147" s="46">
        <f t="shared" si="47"/>
        <v>2.5910571513177377E-4</v>
      </c>
      <c r="V147" s="40">
        <f t="shared" si="56"/>
        <v>63</v>
      </c>
      <c r="W147" s="46">
        <f t="shared" si="48"/>
        <v>2.3319514361859637E-3</v>
      </c>
      <c r="X147" s="40">
        <f t="shared" si="56"/>
        <v>1259</v>
      </c>
      <c r="Y147" s="46">
        <f t="shared" si="49"/>
        <v>4.6602013621557595E-2</v>
      </c>
      <c r="Z147" s="46">
        <f t="shared" si="50"/>
        <v>6.485045898726681E-2</v>
      </c>
      <c r="AA147" s="66"/>
      <c r="AB147" s="40">
        <f>AB159-AB158-AB157-AB156-AB155-AB154-AB153-AB152-AB151-AB150-AB149-AB148</f>
        <v>26687</v>
      </c>
      <c r="AC147" s="40">
        <f>AC159-AC158-AC157-AC156-AC155-AC154-AC153-AC152-AC151-AC150-AC149-AC148</f>
        <v>329</v>
      </c>
      <c r="AD147" s="46">
        <f t="shared" si="51"/>
        <v>1.2177968611193368E-2</v>
      </c>
      <c r="AF147" s="10">
        <f t="shared" si="52"/>
        <v>15</v>
      </c>
      <c r="AG147" s="10">
        <f t="shared" si="53"/>
        <v>16</v>
      </c>
    </row>
    <row r="148" spans="3:33" x14ac:dyDescent="0.25">
      <c r="C148" s="5" t="s">
        <v>466</v>
      </c>
      <c r="D148" s="6">
        <v>540098</v>
      </c>
      <c r="E148" s="6" t="s">
        <v>147</v>
      </c>
      <c r="F148" s="6" t="s">
        <v>345</v>
      </c>
      <c r="G148" s="6" t="s">
        <v>1</v>
      </c>
      <c r="H148" s="6">
        <v>6</v>
      </c>
      <c r="I148" s="92">
        <v>0.70789840307260221</v>
      </c>
      <c r="J148" s="30">
        <v>1201</v>
      </c>
      <c r="K148" s="75"/>
      <c r="L148" s="31">
        <v>1112</v>
      </c>
      <c r="M148" s="47">
        <f t="shared" si="43"/>
        <v>0.92589508742714399</v>
      </c>
      <c r="N148" s="31">
        <v>32</v>
      </c>
      <c r="O148" s="47">
        <f t="shared" si="44"/>
        <v>2.6644462947543714E-2</v>
      </c>
      <c r="P148" s="31">
        <v>3</v>
      </c>
      <c r="Q148" s="47">
        <f t="shared" si="45"/>
        <v>2.4979184013322231E-3</v>
      </c>
      <c r="R148" s="31">
        <v>0</v>
      </c>
      <c r="S148" s="47">
        <f t="shared" si="46"/>
        <v>0</v>
      </c>
      <c r="T148" s="31">
        <v>0</v>
      </c>
      <c r="U148" s="47">
        <f t="shared" si="47"/>
        <v>0</v>
      </c>
      <c r="V148" s="31">
        <v>7</v>
      </c>
      <c r="W148" s="47">
        <f t="shared" si="48"/>
        <v>5.8284762697751874E-3</v>
      </c>
      <c r="X148" s="31">
        <v>47</v>
      </c>
      <c r="Y148" s="47">
        <f t="shared" si="49"/>
        <v>3.9134054954204828E-2</v>
      </c>
      <c r="Z148" s="47">
        <f t="shared" si="50"/>
        <v>7.4104912572855952E-2</v>
      </c>
      <c r="AA148" s="67"/>
      <c r="AB148" s="31">
        <v>1183</v>
      </c>
      <c r="AC148" s="31">
        <v>18</v>
      </c>
      <c r="AD148" s="47">
        <f t="shared" si="51"/>
        <v>1.498751040799334E-2</v>
      </c>
      <c r="AF148" s="6">
        <f t="shared" si="52"/>
        <v>97</v>
      </c>
      <c r="AG148" s="6">
        <f t="shared" si="53"/>
        <v>93</v>
      </c>
    </row>
    <row r="149" spans="3:33" x14ac:dyDescent="0.25">
      <c r="C149" s="5" t="s">
        <v>467</v>
      </c>
      <c r="D149" s="6">
        <v>540099</v>
      </c>
      <c r="E149" s="6" t="s">
        <v>148</v>
      </c>
      <c r="F149" s="6" t="s">
        <v>345</v>
      </c>
      <c r="G149" s="6" t="s">
        <v>1</v>
      </c>
      <c r="H149" s="6">
        <v>6</v>
      </c>
      <c r="I149" s="92">
        <v>8.9676822129871372</v>
      </c>
      <c r="J149" s="30">
        <v>18416</v>
      </c>
      <c r="K149" s="75"/>
      <c r="L149" s="31">
        <v>15500</v>
      </c>
      <c r="M149" s="47">
        <f t="shared" si="43"/>
        <v>0.8416594265855778</v>
      </c>
      <c r="N149" s="31">
        <v>1338</v>
      </c>
      <c r="O149" s="47">
        <f t="shared" si="44"/>
        <v>7.2654213727193745E-2</v>
      </c>
      <c r="P149" s="31">
        <v>48</v>
      </c>
      <c r="Q149" s="47">
        <f t="shared" si="45"/>
        <v>2.6064291920069507E-3</v>
      </c>
      <c r="R149" s="31">
        <v>106</v>
      </c>
      <c r="S149" s="47">
        <f t="shared" si="46"/>
        <v>5.7558644656820158E-3</v>
      </c>
      <c r="T149" s="31">
        <v>33</v>
      </c>
      <c r="U149" s="47">
        <f t="shared" si="47"/>
        <v>1.7919200695047785E-3</v>
      </c>
      <c r="V149" s="31">
        <v>97</v>
      </c>
      <c r="W149" s="47">
        <f t="shared" si="48"/>
        <v>5.2671589921807127E-3</v>
      </c>
      <c r="X149" s="31">
        <v>1294</v>
      </c>
      <c r="Y149" s="47">
        <f t="shared" si="49"/>
        <v>7.0264986967854035E-2</v>
      </c>
      <c r="Z149" s="47">
        <f t="shared" si="50"/>
        <v>0.15834057341442223</v>
      </c>
      <c r="AA149" s="67"/>
      <c r="AB149" s="31">
        <v>18018</v>
      </c>
      <c r="AC149" s="31">
        <v>398</v>
      </c>
      <c r="AD149" s="47">
        <f t="shared" si="51"/>
        <v>2.1611642050390966E-2</v>
      </c>
      <c r="AF149" s="6">
        <f t="shared" si="52"/>
        <v>28</v>
      </c>
      <c r="AG149" s="6">
        <f t="shared" si="53"/>
        <v>50</v>
      </c>
    </row>
    <row r="150" spans="3:33" x14ac:dyDescent="0.25">
      <c r="C150" s="5" t="s">
        <v>468</v>
      </c>
      <c r="D150" s="6">
        <v>540100</v>
      </c>
      <c r="E150" s="6" t="s">
        <v>149</v>
      </c>
      <c r="F150" s="6" t="s">
        <v>345</v>
      </c>
      <c r="G150" s="6" t="s">
        <v>1</v>
      </c>
      <c r="H150" s="6">
        <v>6</v>
      </c>
      <c r="I150" s="92">
        <v>0.27949956599010178</v>
      </c>
      <c r="J150" s="30">
        <v>373</v>
      </c>
      <c r="K150" s="75"/>
      <c r="L150" s="31">
        <v>347</v>
      </c>
      <c r="M150" s="47">
        <f t="shared" si="43"/>
        <v>0.93029490616621979</v>
      </c>
      <c r="N150" s="31">
        <v>5</v>
      </c>
      <c r="O150" s="47">
        <f t="shared" si="44"/>
        <v>1.3404825737265416E-2</v>
      </c>
      <c r="P150" s="31">
        <v>2</v>
      </c>
      <c r="Q150" s="47">
        <f t="shared" si="45"/>
        <v>5.3619302949061663E-3</v>
      </c>
      <c r="R150" s="31">
        <v>0</v>
      </c>
      <c r="S150" s="47">
        <f t="shared" si="46"/>
        <v>0</v>
      </c>
      <c r="T150" s="31">
        <v>0</v>
      </c>
      <c r="U150" s="47">
        <f t="shared" si="47"/>
        <v>0</v>
      </c>
      <c r="V150" s="31">
        <v>1</v>
      </c>
      <c r="W150" s="47">
        <f t="shared" si="48"/>
        <v>2.6809651474530832E-3</v>
      </c>
      <c r="X150" s="31">
        <v>18</v>
      </c>
      <c r="Y150" s="47">
        <f t="shared" si="49"/>
        <v>4.8257372654155493E-2</v>
      </c>
      <c r="Z150" s="47">
        <f t="shared" si="50"/>
        <v>6.9705093833780152E-2</v>
      </c>
      <c r="AA150" s="67"/>
      <c r="AB150" s="31">
        <v>372</v>
      </c>
      <c r="AC150" s="31">
        <v>1</v>
      </c>
      <c r="AD150" s="47">
        <f t="shared" si="51"/>
        <v>2.6809651474530832E-3</v>
      </c>
      <c r="AF150" s="6">
        <f t="shared" si="52"/>
        <v>108</v>
      </c>
      <c r="AG150" s="6">
        <f t="shared" si="53"/>
        <v>207</v>
      </c>
    </row>
    <row r="151" spans="3:33" x14ac:dyDescent="0.25">
      <c r="C151" s="5" t="s">
        <v>469</v>
      </c>
      <c r="D151" s="6">
        <v>540101</v>
      </c>
      <c r="E151" s="6" t="s">
        <v>150</v>
      </c>
      <c r="F151" s="6" t="s">
        <v>345</v>
      </c>
      <c r="G151" s="6" t="s">
        <v>1</v>
      </c>
      <c r="H151" s="6">
        <v>6</v>
      </c>
      <c r="I151" s="92">
        <v>0.42657561150347501</v>
      </c>
      <c r="J151" s="30">
        <v>392</v>
      </c>
      <c r="K151" s="75"/>
      <c r="L151" s="31">
        <v>359</v>
      </c>
      <c r="M151" s="47">
        <f t="shared" si="43"/>
        <v>0.91581632653061229</v>
      </c>
      <c r="N151" s="31">
        <v>5</v>
      </c>
      <c r="O151" s="47">
        <f t="shared" si="44"/>
        <v>1.2755102040816327E-2</v>
      </c>
      <c r="P151" s="31">
        <v>0</v>
      </c>
      <c r="Q151" s="47">
        <f t="shared" si="45"/>
        <v>0</v>
      </c>
      <c r="R151" s="31">
        <v>2</v>
      </c>
      <c r="S151" s="47">
        <f t="shared" si="46"/>
        <v>5.1020408163265302E-3</v>
      </c>
      <c r="T151" s="31">
        <v>0</v>
      </c>
      <c r="U151" s="47">
        <f t="shared" si="47"/>
        <v>0</v>
      </c>
      <c r="V151" s="31">
        <v>2</v>
      </c>
      <c r="W151" s="47">
        <f t="shared" si="48"/>
        <v>5.1020408163265302E-3</v>
      </c>
      <c r="X151" s="31">
        <v>24</v>
      </c>
      <c r="Y151" s="47">
        <f t="shared" si="49"/>
        <v>6.1224489795918366E-2</v>
      </c>
      <c r="Z151" s="47">
        <f t="shared" si="50"/>
        <v>8.4183673469387765E-2</v>
      </c>
      <c r="AA151" s="67"/>
      <c r="AB151" s="31">
        <v>386</v>
      </c>
      <c r="AC151" s="31">
        <v>6</v>
      </c>
      <c r="AD151" s="47">
        <f t="shared" si="51"/>
        <v>1.5306122448979591E-2</v>
      </c>
      <c r="AF151" s="6">
        <f t="shared" si="52"/>
        <v>84</v>
      </c>
      <c r="AG151" s="6">
        <f t="shared" si="53"/>
        <v>91</v>
      </c>
    </row>
    <row r="152" spans="3:33" x14ac:dyDescent="0.25">
      <c r="C152" s="5" t="s">
        <v>5</v>
      </c>
      <c r="D152" s="6">
        <v>540102</v>
      </c>
      <c r="E152" s="6" t="s">
        <v>151</v>
      </c>
      <c r="F152" s="6" t="s">
        <v>345</v>
      </c>
      <c r="G152" s="6" t="s">
        <v>1</v>
      </c>
      <c r="H152" s="6">
        <v>6</v>
      </c>
      <c r="I152" s="92">
        <v>0.54198775513836361</v>
      </c>
      <c r="J152" s="30">
        <v>685</v>
      </c>
      <c r="K152" s="75"/>
      <c r="L152" s="31">
        <v>619</v>
      </c>
      <c r="M152" s="47">
        <f t="shared" si="43"/>
        <v>0.90364963503649631</v>
      </c>
      <c r="N152" s="31">
        <v>30</v>
      </c>
      <c r="O152" s="47">
        <f t="shared" si="44"/>
        <v>4.3795620437956206E-2</v>
      </c>
      <c r="P152" s="31">
        <v>2</v>
      </c>
      <c r="Q152" s="47">
        <f t="shared" si="45"/>
        <v>2.9197080291970801E-3</v>
      </c>
      <c r="R152" s="31">
        <v>0</v>
      </c>
      <c r="S152" s="47">
        <f t="shared" si="46"/>
        <v>0</v>
      </c>
      <c r="T152" s="31">
        <v>1</v>
      </c>
      <c r="U152" s="47">
        <f t="shared" si="47"/>
        <v>1.4598540145985401E-3</v>
      </c>
      <c r="V152" s="31">
        <v>0</v>
      </c>
      <c r="W152" s="47">
        <f t="shared" si="48"/>
        <v>0</v>
      </c>
      <c r="X152" s="31">
        <v>33</v>
      </c>
      <c r="Y152" s="47">
        <f t="shared" si="49"/>
        <v>4.8175182481751823E-2</v>
      </c>
      <c r="Z152" s="47">
        <f t="shared" si="50"/>
        <v>9.635036496350366E-2</v>
      </c>
      <c r="AA152" s="67"/>
      <c r="AB152" s="31">
        <v>680</v>
      </c>
      <c r="AC152" s="31">
        <v>5</v>
      </c>
      <c r="AD152" s="47">
        <f t="shared" si="51"/>
        <v>7.2992700729927005E-3</v>
      </c>
      <c r="AF152" s="6">
        <f t="shared" si="52"/>
        <v>71</v>
      </c>
      <c r="AG152" s="6">
        <f t="shared" si="53"/>
        <v>171</v>
      </c>
    </row>
    <row r="153" spans="3:33" x14ac:dyDescent="0.25">
      <c r="C153" s="5" t="s">
        <v>470</v>
      </c>
      <c r="D153" s="6">
        <v>540103</v>
      </c>
      <c r="E153" s="6" t="s">
        <v>152</v>
      </c>
      <c r="F153" s="6" t="s">
        <v>345</v>
      </c>
      <c r="G153" s="6" t="s">
        <v>1</v>
      </c>
      <c r="H153" s="6">
        <v>6</v>
      </c>
      <c r="I153" s="92">
        <v>1.1383186508809959</v>
      </c>
      <c r="J153" s="30">
        <v>1952</v>
      </c>
      <c r="K153" s="75"/>
      <c r="L153" s="31">
        <v>1837</v>
      </c>
      <c r="M153" s="47">
        <f t="shared" si="43"/>
        <v>0.9410860655737705</v>
      </c>
      <c r="N153" s="31">
        <v>7</v>
      </c>
      <c r="O153" s="47">
        <f t="shared" si="44"/>
        <v>3.5860655737704919E-3</v>
      </c>
      <c r="P153" s="31">
        <v>8</v>
      </c>
      <c r="Q153" s="47">
        <f t="shared" si="45"/>
        <v>4.0983606557377051E-3</v>
      </c>
      <c r="R153" s="31">
        <v>4</v>
      </c>
      <c r="S153" s="47">
        <f t="shared" si="46"/>
        <v>2.0491803278688526E-3</v>
      </c>
      <c r="T153" s="31">
        <v>0</v>
      </c>
      <c r="U153" s="47">
        <f t="shared" si="47"/>
        <v>0</v>
      </c>
      <c r="V153" s="31">
        <v>5</v>
      </c>
      <c r="W153" s="47">
        <f t="shared" si="48"/>
        <v>2.5614754098360654E-3</v>
      </c>
      <c r="X153" s="31">
        <v>91</v>
      </c>
      <c r="Y153" s="47">
        <f t="shared" si="49"/>
        <v>4.6618852459016397E-2</v>
      </c>
      <c r="Z153" s="47">
        <f t="shared" si="50"/>
        <v>5.8913934426229511E-2</v>
      </c>
      <c r="AA153" s="67"/>
      <c r="AB153" s="31">
        <v>1911</v>
      </c>
      <c r="AC153" s="31">
        <v>41</v>
      </c>
      <c r="AD153" s="47">
        <f t="shared" si="51"/>
        <v>2.1004098360655737E-2</v>
      </c>
      <c r="AF153" s="6">
        <f t="shared" si="52"/>
        <v>139</v>
      </c>
      <c r="AG153" s="6">
        <f t="shared" si="53"/>
        <v>53</v>
      </c>
    </row>
    <row r="154" spans="3:33" x14ac:dyDescent="0.25">
      <c r="C154" s="5" t="s">
        <v>471</v>
      </c>
      <c r="D154" s="6">
        <v>540104</v>
      </c>
      <c r="E154" s="6" t="s">
        <v>153</v>
      </c>
      <c r="F154" s="6" t="s">
        <v>345</v>
      </c>
      <c r="G154" s="6" t="s">
        <v>1</v>
      </c>
      <c r="H154" s="6">
        <v>6</v>
      </c>
      <c r="I154" s="92">
        <v>0.53212555544479379</v>
      </c>
      <c r="J154" s="30">
        <v>965</v>
      </c>
      <c r="K154" s="75"/>
      <c r="L154" s="31">
        <v>870</v>
      </c>
      <c r="M154" s="47">
        <f t="shared" si="43"/>
        <v>0.9015544041450777</v>
      </c>
      <c r="N154" s="31">
        <v>34</v>
      </c>
      <c r="O154" s="47">
        <f t="shared" si="44"/>
        <v>3.5233160621761656E-2</v>
      </c>
      <c r="P154" s="31">
        <v>3</v>
      </c>
      <c r="Q154" s="47">
        <f t="shared" si="45"/>
        <v>3.1088082901554403E-3</v>
      </c>
      <c r="R154" s="31">
        <v>1</v>
      </c>
      <c r="S154" s="47">
        <f t="shared" si="46"/>
        <v>1.0362694300518134E-3</v>
      </c>
      <c r="T154" s="31">
        <v>0</v>
      </c>
      <c r="U154" s="47">
        <f t="shared" si="47"/>
        <v>0</v>
      </c>
      <c r="V154" s="31">
        <v>2</v>
      </c>
      <c r="W154" s="47">
        <f t="shared" si="48"/>
        <v>2.0725388601036268E-3</v>
      </c>
      <c r="X154" s="31">
        <v>55</v>
      </c>
      <c r="Y154" s="47">
        <f t="shared" si="49"/>
        <v>5.6994818652849742E-2</v>
      </c>
      <c r="Z154" s="47">
        <f t="shared" si="50"/>
        <v>9.8445595854922283E-2</v>
      </c>
      <c r="AA154" s="67"/>
      <c r="AB154" s="31">
        <v>954</v>
      </c>
      <c r="AC154" s="31">
        <v>11</v>
      </c>
      <c r="AD154" s="47">
        <f t="shared" si="51"/>
        <v>1.1398963730569948E-2</v>
      </c>
      <c r="AF154" s="6">
        <f t="shared" si="52"/>
        <v>69</v>
      </c>
      <c r="AG154" s="6">
        <f t="shared" si="53"/>
        <v>128</v>
      </c>
    </row>
    <row r="155" spans="3:33" x14ac:dyDescent="0.25">
      <c r="C155" s="5" t="s">
        <v>472</v>
      </c>
      <c r="D155" s="6">
        <v>540292</v>
      </c>
      <c r="E155" s="6" t="s">
        <v>154</v>
      </c>
      <c r="F155" s="6" t="s">
        <v>345</v>
      </c>
      <c r="G155" s="6" t="s">
        <v>1</v>
      </c>
      <c r="H155" s="6">
        <v>6</v>
      </c>
      <c r="I155" s="92">
        <v>3.4043211429989064</v>
      </c>
      <c r="J155" s="30">
        <v>3498</v>
      </c>
      <c r="K155" s="75"/>
      <c r="L155" s="31">
        <v>3142</v>
      </c>
      <c r="M155" s="47">
        <f t="shared" si="43"/>
        <v>0.8982275586049171</v>
      </c>
      <c r="N155" s="31">
        <v>99</v>
      </c>
      <c r="O155" s="47">
        <f t="shared" si="44"/>
        <v>2.8301886792452831E-2</v>
      </c>
      <c r="P155" s="31">
        <v>12</v>
      </c>
      <c r="Q155" s="47">
        <f t="shared" si="45"/>
        <v>3.4305317324185248E-3</v>
      </c>
      <c r="R155" s="31">
        <v>21</v>
      </c>
      <c r="S155" s="47">
        <f t="shared" si="46"/>
        <v>6.0034305317324182E-3</v>
      </c>
      <c r="T155" s="31">
        <v>2</v>
      </c>
      <c r="U155" s="47">
        <f t="shared" si="47"/>
        <v>5.717552887364208E-4</v>
      </c>
      <c r="V155" s="31">
        <v>11</v>
      </c>
      <c r="W155" s="47">
        <f t="shared" si="48"/>
        <v>3.1446540880503146E-3</v>
      </c>
      <c r="X155" s="31">
        <v>211</v>
      </c>
      <c r="Y155" s="47">
        <f t="shared" si="49"/>
        <v>6.0320182961692392E-2</v>
      </c>
      <c r="Z155" s="47">
        <f t="shared" si="50"/>
        <v>0.1017724413950829</v>
      </c>
      <c r="AA155" s="67"/>
      <c r="AB155" s="31">
        <v>3455</v>
      </c>
      <c r="AC155" s="31">
        <v>43</v>
      </c>
      <c r="AD155" s="47">
        <f t="shared" si="51"/>
        <v>1.2292738707833047E-2</v>
      </c>
      <c r="AF155" s="6">
        <f t="shared" si="52"/>
        <v>64</v>
      </c>
      <c r="AG155" s="6">
        <f t="shared" si="53"/>
        <v>118</v>
      </c>
    </row>
    <row r="156" spans="3:33" x14ac:dyDescent="0.25">
      <c r="C156" s="5" t="s">
        <v>473</v>
      </c>
      <c r="D156" s="6">
        <v>540105</v>
      </c>
      <c r="E156" s="6" t="s">
        <v>155</v>
      </c>
      <c r="F156" s="6" t="s">
        <v>345</v>
      </c>
      <c r="G156" s="6" t="s">
        <v>1</v>
      </c>
      <c r="H156" s="6">
        <v>6</v>
      </c>
      <c r="I156" s="92">
        <v>0.59454182688220392</v>
      </c>
      <c r="J156" s="30">
        <v>828</v>
      </c>
      <c r="K156" s="75"/>
      <c r="L156" s="31">
        <v>778</v>
      </c>
      <c r="M156" s="47">
        <f t="shared" si="43"/>
        <v>0.93961352657004826</v>
      </c>
      <c r="N156" s="31">
        <v>2</v>
      </c>
      <c r="O156" s="47">
        <f t="shared" si="44"/>
        <v>2.4154589371980675E-3</v>
      </c>
      <c r="P156" s="31">
        <v>1</v>
      </c>
      <c r="Q156" s="47">
        <f t="shared" si="45"/>
        <v>1.2077294685990338E-3</v>
      </c>
      <c r="R156" s="31">
        <v>2</v>
      </c>
      <c r="S156" s="47">
        <f t="shared" si="46"/>
        <v>2.4154589371980675E-3</v>
      </c>
      <c r="T156" s="31">
        <v>0</v>
      </c>
      <c r="U156" s="47">
        <f t="shared" si="47"/>
        <v>0</v>
      </c>
      <c r="V156" s="31">
        <v>1</v>
      </c>
      <c r="W156" s="47">
        <f t="shared" si="48"/>
        <v>1.2077294685990338E-3</v>
      </c>
      <c r="X156" s="31">
        <v>44</v>
      </c>
      <c r="Y156" s="47">
        <f t="shared" si="49"/>
        <v>5.3140096618357488E-2</v>
      </c>
      <c r="Z156" s="47">
        <f t="shared" si="50"/>
        <v>6.0386473429951681E-2</v>
      </c>
      <c r="AA156" s="67"/>
      <c r="AB156" s="31">
        <v>824</v>
      </c>
      <c r="AC156" s="31">
        <v>4</v>
      </c>
      <c r="AD156" s="47">
        <f t="shared" si="51"/>
        <v>4.830917874396135E-3</v>
      </c>
      <c r="AF156" s="6">
        <f t="shared" si="52"/>
        <v>135</v>
      </c>
      <c r="AG156" s="6">
        <f t="shared" si="53"/>
        <v>186</v>
      </c>
    </row>
    <row r="157" spans="3:33" x14ac:dyDescent="0.25">
      <c r="C157" s="17" t="s">
        <v>474</v>
      </c>
      <c r="D157" s="18">
        <v>545556</v>
      </c>
      <c r="E157" s="18" t="s">
        <v>156</v>
      </c>
      <c r="F157" s="18" t="s">
        <v>345</v>
      </c>
      <c r="G157" s="18" t="s">
        <v>1</v>
      </c>
      <c r="H157" s="18">
        <v>6</v>
      </c>
      <c r="I157" s="97">
        <v>1.052069572248042</v>
      </c>
      <c r="J157" s="117">
        <v>700</v>
      </c>
      <c r="K157" s="75"/>
      <c r="L157" s="117">
        <v>597</v>
      </c>
      <c r="M157" s="118">
        <f t="shared" si="43"/>
        <v>0.85285714285714287</v>
      </c>
      <c r="N157" s="117">
        <v>33</v>
      </c>
      <c r="O157" s="118">
        <f t="shared" si="44"/>
        <v>4.7142857142857146E-2</v>
      </c>
      <c r="P157" s="117">
        <v>3</v>
      </c>
      <c r="Q157" s="118">
        <f t="shared" si="45"/>
        <v>4.2857142857142859E-3</v>
      </c>
      <c r="R157" s="117">
        <v>26</v>
      </c>
      <c r="S157" s="118">
        <f t="shared" si="46"/>
        <v>3.7142857142857144E-2</v>
      </c>
      <c r="T157" s="117">
        <v>0</v>
      </c>
      <c r="U157" s="118">
        <f t="shared" si="47"/>
        <v>0</v>
      </c>
      <c r="V157" s="117">
        <v>7</v>
      </c>
      <c r="W157" s="118">
        <f t="shared" si="48"/>
        <v>0.01</v>
      </c>
      <c r="X157" s="117">
        <v>34</v>
      </c>
      <c r="Y157" s="118">
        <f t="shared" si="49"/>
        <v>4.8571428571428571E-2</v>
      </c>
      <c r="Z157" s="118">
        <f t="shared" si="50"/>
        <v>0.14714285714285716</v>
      </c>
      <c r="AA157" s="119"/>
      <c r="AB157" s="117">
        <v>684</v>
      </c>
      <c r="AC157" s="117">
        <v>16</v>
      </c>
      <c r="AD157" s="118">
        <f t="shared" si="51"/>
        <v>2.2857142857142857E-2</v>
      </c>
      <c r="AE157" s="120"/>
      <c r="AF157" s="18">
        <f t="shared" si="52"/>
        <v>32</v>
      </c>
      <c r="AG157" s="18">
        <f t="shared" si="53"/>
        <v>42</v>
      </c>
    </row>
    <row r="158" spans="3:33" x14ac:dyDescent="0.25">
      <c r="C158" s="5" t="s">
        <v>475</v>
      </c>
      <c r="D158" s="6">
        <v>540106</v>
      </c>
      <c r="E158" s="6" t="s">
        <v>157</v>
      </c>
      <c r="F158" s="6" t="s">
        <v>345</v>
      </c>
      <c r="G158" s="6" t="s">
        <v>1</v>
      </c>
      <c r="H158" s="6">
        <v>6</v>
      </c>
      <c r="I158" s="92">
        <v>0.59805514893499434</v>
      </c>
      <c r="J158" s="30">
        <v>179</v>
      </c>
      <c r="K158" s="75"/>
      <c r="L158" s="31">
        <v>153</v>
      </c>
      <c r="M158" s="47">
        <f t="shared" si="43"/>
        <v>0.85474860335195535</v>
      </c>
      <c r="N158" s="31">
        <v>9</v>
      </c>
      <c r="O158" s="47">
        <f t="shared" si="44"/>
        <v>5.027932960893855E-2</v>
      </c>
      <c r="P158" s="31">
        <v>0</v>
      </c>
      <c r="Q158" s="47">
        <f t="shared" si="45"/>
        <v>0</v>
      </c>
      <c r="R158" s="31">
        <v>1</v>
      </c>
      <c r="S158" s="47">
        <f t="shared" si="46"/>
        <v>5.5865921787709499E-3</v>
      </c>
      <c r="T158" s="31">
        <v>0</v>
      </c>
      <c r="U158" s="47">
        <f t="shared" si="47"/>
        <v>0</v>
      </c>
      <c r="V158" s="31">
        <v>4</v>
      </c>
      <c r="W158" s="47">
        <f t="shared" si="48"/>
        <v>2.23463687150838E-2</v>
      </c>
      <c r="X158" s="31">
        <v>12</v>
      </c>
      <c r="Y158" s="47">
        <f t="shared" si="49"/>
        <v>6.7039106145251395E-2</v>
      </c>
      <c r="Z158" s="47">
        <f t="shared" si="50"/>
        <v>0.14525139664804471</v>
      </c>
      <c r="AA158" s="67"/>
      <c r="AB158" s="31">
        <v>176</v>
      </c>
      <c r="AC158" s="31">
        <v>3</v>
      </c>
      <c r="AD158" s="47">
        <f t="shared" si="51"/>
        <v>1.6759776536312849E-2</v>
      </c>
      <c r="AF158" s="6">
        <f t="shared" si="52"/>
        <v>38</v>
      </c>
      <c r="AG158" s="6">
        <f t="shared" si="53"/>
        <v>78</v>
      </c>
    </row>
    <row r="159" spans="3:33" x14ac:dyDescent="0.25">
      <c r="C159" s="7" t="s">
        <v>345</v>
      </c>
      <c r="D159" s="8"/>
      <c r="E159" s="8" t="s">
        <v>158</v>
      </c>
      <c r="F159" s="8"/>
      <c r="G159" s="8" t="s">
        <v>2</v>
      </c>
      <c r="H159" s="8">
        <v>6</v>
      </c>
      <c r="I159" s="41">
        <v>311.26522685013191</v>
      </c>
      <c r="J159" s="27">
        <v>56205</v>
      </c>
      <c r="K159" s="76"/>
      <c r="L159" s="48">
        <v>50578</v>
      </c>
      <c r="M159" s="49">
        <f t="shared" si="43"/>
        <v>0.89988435192598526</v>
      </c>
      <c r="N159" s="27">
        <v>1867</v>
      </c>
      <c r="O159" s="49">
        <f t="shared" si="44"/>
        <v>3.3217685259318563E-2</v>
      </c>
      <c r="P159" s="48">
        <v>139</v>
      </c>
      <c r="Q159" s="49">
        <f t="shared" si="45"/>
        <v>2.4730895827773328E-3</v>
      </c>
      <c r="R159" s="48">
        <v>256</v>
      </c>
      <c r="S159" s="49">
        <f t="shared" si="46"/>
        <v>4.5547549150431457E-3</v>
      </c>
      <c r="T159" s="48">
        <v>43</v>
      </c>
      <c r="U159" s="49">
        <f t="shared" si="47"/>
        <v>7.6505648963615341E-4</v>
      </c>
      <c r="V159" s="48">
        <v>200</v>
      </c>
      <c r="W159" s="49">
        <f t="shared" si="48"/>
        <v>3.5584022773774574E-3</v>
      </c>
      <c r="X159" s="48">
        <v>3122</v>
      </c>
      <c r="Y159" s="49">
        <f t="shared" si="49"/>
        <v>5.5546659549862112E-2</v>
      </c>
      <c r="Z159" s="49">
        <f t="shared" si="50"/>
        <v>0.10011564807401477</v>
      </c>
      <c r="AA159" s="68"/>
      <c r="AB159" s="48">
        <v>55330</v>
      </c>
      <c r="AC159" s="48">
        <v>875</v>
      </c>
      <c r="AD159" s="49">
        <f t="shared" si="51"/>
        <v>1.5568009963526377E-2</v>
      </c>
      <c r="AF159" s="81">
        <f t="shared" si="52"/>
        <v>12</v>
      </c>
      <c r="AG159" s="81">
        <f t="shared" si="53"/>
        <v>12</v>
      </c>
    </row>
    <row r="160" spans="3:33" x14ac:dyDescent="0.25">
      <c r="C160" s="9" t="s">
        <v>621</v>
      </c>
      <c r="D160" s="10">
        <v>540107</v>
      </c>
      <c r="E160" s="10" t="s">
        <v>9</v>
      </c>
      <c r="F160" s="10" t="s">
        <v>346</v>
      </c>
      <c r="G160" s="10" t="s">
        <v>0</v>
      </c>
      <c r="H160" s="10">
        <v>10</v>
      </c>
      <c r="I160" s="93">
        <v>303.51519883471241</v>
      </c>
      <c r="J160" s="40">
        <f>J167-J166-J165-J164-J163-J162-J161</f>
        <v>16840</v>
      </c>
      <c r="K160" s="74"/>
      <c r="L160" s="40">
        <f t="shared" ref="L160:V160" si="57">L167-L166-L165-L164-L163-L162-L161</f>
        <v>15904</v>
      </c>
      <c r="M160" s="46">
        <f t="shared" si="43"/>
        <v>0.94441805225653208</v>
      </c>
      <c r="N160" s="40">
        <f t="shared" si="57"/>
        <v>139</v>
      </c>
      <c r="O160" s="46">
        <f t="shared" si="44"/>
        <v>8.2541567695961996E-3</v>
      </c>
      <c r="P160" s="40">
        <f t="shared" si="57"/>
        <v>24</v>
      </c>
      <c r="Q160" s="46">
        <f t="shared" si="45"/>
        <v>1.4251781472684087E-3</v>
      </c>
      <c r="R160" s="40">
        <f t="shared" si="57"/>
        <v>43</v>
      </c>
      <c r="S160" s="46">
        <f t="shared" si="46"/>
        <v>2.5534441805225654E-3</v>
      </c>
      <c r="T160" s="40">
        <f t="shared" si="57"/>
        <v>5</v>
      </c>
      <c r="U160" s="46">
        <f t="shared" si="47"/>
        <v>2.9691211401425179E-4</v>
      </c>
      <c r="V160" s="40">
        <f t="shared" si="57"/>
        <v>88</v>
      </c>
      <c r="W160" s="46">
        <f t="shared" si="48"/>
        <v>5.2256532066508312E-3</v>
      </c>
      <c r="X160" s="40">
        <f>X167-X166-X165-X164-X163-X162-X161</f>
        <v>637</v>
      </c>
      <c r="Y160" s="46">
        <f t="shared" si="49"/>
        <v>3.7826603325415674E-2</v>
      </c>
      <c r="Z160" s="46">
        <f t="shared" si="50"/>
        <v>5.5581947743467933E-2</v>
      </c>
      <c r="AA160" s="66"/>
      <c r="AB160" s="40">
        <f>AB167-AB166-AB165-AB164-AB163-AB162-AB161</f>
        <v>16679</v>
      </c>
      <c r="AC160" s="40">
        <f>AC167-AC166-AC165-AC164-AC163-AC162-AC161</f>
        <v>161</v>
      </c>
      <c r="AD160" s="46">
        <f t="shared" si="51"/>
        <v>9.5605700712589076E-3</v>
      </c>
      <c r="AF160" s="10">
        <f t="shared" si="52"/>
        <v>24</v>
      </c>
      <c r="AG160" s="10">
        <f t="shared" si="53"/>
        <v>27</v>
      </c>
    </row>
    <row r="161" spans="3:33" x14ac:dyDescent="0.25">
      <c r="C161" s="5" t="s">
        <v>476</v>
      </c>
      <c r="D161" s="6">
        <v>540108</v>
      </c>
      <c r="E161" s="6" t="s">
        <v>159</v>
      </c>
      <c r="F161" s="6" t="s">
        <v>346</v>
      </c>
      <c r="G161" s="6" t="s">
        <v>1</v>
      </c>
      <c r="H161" s="6">
        <v>10</v>
      </c>
      <c r="I161" s="92">
        <v>1.776338818004247</v>
      </c>
      <c r="J161" s="30">
        <v>1252</v>
      </c>
      <c r="K161" s="75"/>
      <c r="L161" s="31">
        <v>1125</v>
      </c>
      <c r="M161" s="47">
        <f t="shared" si="43"/>
        <v>0.8985623003194888</v>
      </c>
      <c r="N161" s="31">
        <v>35</v>
      </c>
      <c r="O161" s="47">
        <f t="shared" si="44"/>
        <v>2.7955271565495207E-2</v>
      </c>
      <c r="P161" s="31">
        <v>0</v>
      </c>
      <c r="Q161" s="47">
        <f t="shared" si="45"/>
        <v>0</v>
      </c>
      <c r="R161" s="31">
        <v>7</v>
      </c>
      <c r="S161" s="47">
        <f t="shared" si="46"/>
        <v>5.5910543130990413E-3</v>
      </c>
      <c r="T161" s="31">
        <v>0</v>
      </c>
      <c r="U161" s="47">
        <f t="shared" si="47"/>
        <v>0</v>
      </c>
      <c r="V161" s="31">
        <v>0</v>
      </c>
      <c r="W161" s="47">
        <f t="shared" si="48"/>
        <v>0</v>
      </c>
      <c r="X161" s="31">
        <v>85</v>
      </c>
      <c r="Y161" s="47">
        <f t="shared" si="49"/>
        <v>6.7891373801916927E-2</v>
      </c>
      <c r="Z161" s="47">
        <f t="shared" si="50"/>
        <v>0.10143769968051118</v>
      </c>
      <c r="AA161" s="67"/>
      <c r="AB161" s="31">
        <v>1230</v>
      </c>
      <c r="AC161" s="31">
        <v>22</v>
      </c>
      <c r="AD161" s="47">
        <f t="shared" si="51"/>
        <v>1.7571884984025558E-2</v>
      </c>
      <c r="AF161" s="6">
        <f t="shared" si="52"/>
        <v>65</v>
      </c>
      <c r="AG161" s="6">
        <f t="shared" si="53"/>
        <v>71</v>
      </c>
    </row>
    <row r="162" spans="3:33" x14ac:dyDescent="0.25">
      <c r="C162" s="5" t="s">
        <v>477</v>
      </c>
      <c r="D162" s="6">
        <v>540287</v>
      </c>
      <c r="E162" s="6" t="s">
        <v>160</v>
      </c>
      <c r="F162" s="6" t="s">
        <v>346</v>
      </c>
      <c r="G162" s="6" t="s">
        <v>1</v>
      </c>
      <c r="H162" s="6">
        <v>10</v>
      </c>
      <c r="I162" s="92">
        <v>0.87011055267668258</v>
      </c>
      <c r="J162" s="30">
        <v>861</v>
      </c>
      <c r="K162" s="75"/>
      <c r="L162" s="31">
        <v>842</v>
      </c>
      <c r="M162" s="47">
        <f t="shared" si="43"/>
        <v>0.97793263646922179</v>
      </c>
      <c r="N162" s="31">
        <v>1</v>
      </c>
      <c r="O162" s="47">
        <f t="shared" si="44"/>
        <v>1.1614401858304297E-3</v>
      </c>
      <c r="P162" s="31">
        <v>1</v>
      </c>
      <c r="Q162" s="47">
        <f t="shared" si="45"/>
        <v>1.1614401858304297E-3</v>
      </c>
      <c r="R162" s="31">
        <v>0</v>
      </c>
      <c r="S162" s="47">
        <f t="shared" si="46"/>
        <v>0</v>
      </c>
      <c r="T162" s="31">
        <v>0</v>
      </c>
      <c r="U162" s="47">
        <f t="shared" si="47"/>
        <v>0</v>
      </c>
      <c r="V162" s="31">
        <v>0</v>
      </c>
      <c r="W162" s="47">
        <f t="shared" si="48"/>
        <v>0</v>
      </c>
      <c r="X162" s="31">
        <v>17</v>
      </c>
      <c r="Y162" s="47">
        <f t="shared" si="49"/>
        <v>1.9744483159117306E-2</v>
      </c>
      <c r="Z162" s="47">
        <f t="shared" si="50"/>
        <v>2.2067363530778168E-2</v>
      </c>
      <c r="AA162" s="67"/>
      <c r="AB162" s="31">
        <v>858</v>
      </c>
      <c r="AC162" s="31">
        <v>3</v>
      </c>
      <c r="AD162" s="47">
        <f t="shared" si="51"/>
        <v>3.4843205574912892E-3</v>
      </c>
      <c r="AF162" s="6">
        <f t="shared" si="52"/>
        <v>220</v>
      </c>
      <c r="AG162" s="6">
        <f t="shared" si="53"/>
        <v>200</v>
      </c>
    </row>
    <row r="163" spans="3:33" x14ac:dyDescent="0.25">
      <c r="C163" s="5" t="s">
        <v>478</v>
      </c>
      <c r="D163" s="6">
        <v>540109</v>
      </c>
      <c r="E163" s="6" t="s">
        <v>161</v>
      </c>
      <c r="F163" s="6" t="s">
        <v>346</v>
      </c>
      <c r="G163" s="6" t="s">
        <v>1</v>
      </c>
      <c r="H163" s="6">
        <v>10</v>
      </c>
      <c r="I163" s="92">
        <v>1.1593245798632692</v>
      </c>
      <c r="J163" s="30">
        <v>1496</v>
      </c>
      <c r="K163" s="75"/>
      <c r="L163" s="31">
        <v>1407</v>
      </c>
      <c r="M163" s="47">
        <f t="shared" si="43"/>
        <v>0.94050802139037437</v>
      </c>
      <c r="N163" s="31">
        <v>9</v>
      </c>
      <c r="O163" s="47">
        <f t="shared" si="44"/>
        <v>6.0160427807486629E-3</v>
      </c>
      <c r="P163" s="31">
        <v>4</v>
      </c>
      <c r="Q163" s="47">
        <f t="shared" si="45"/>
        <v>2.6737967914438501E-3</v>
      </c>
      <c r="R163" s="31">
        <v>10</v>
      </c>
      <c r="S163" s="47">
        <f t="shared" si="46"/>
        <v>6.6844919786096255E-3</v>
      </c>
      <c r="T163" s="31">
        <v>0</v>
      </c>
      <c r="U163" s="47">
        <f t="shared" si="47"/>
        <v>0</v>
      </c>
      <c r="V163" s="31">
        <v>7</v>
      </c>
      <c r="W163" s="47">
        <f t="shared" si="48"/>
        <v>4.6791443850267376E-3</v>
      </c>
      <c r="X163" s="31">
        <v>59</v>
      </c>
      <c r="Y163" s="47">
        <f t="shared" si="49"/>
        <v>3.9438502673796789E-2</v>
      </c>
      <c r="Z163" s="47">
        <f t="shared" si="50"/>
        <v>5.9491978609625656E-2</v>
      </c>
      <c r="AA163" s="67"/>
      <c r="AB163" s="31">
        <v>1471</v>
      </c>
      <c r="AC163" s="31">
        <v>25</v>
      </c>
      <c r="AD163" s="47">
        <f t="shared" si="51"/>
        <v>1.6711229946524065E-2</v>
      </c>
      <c r="AF163" s="6">
        <f t="shared" si="52"/>
        <v>137</v>
      </c>
      <c r="AG163" s="6">
        <f t="shared" si="53"/>
        <v>80</v>
      </c>
    </row>
    <row r="164" spans="3:33" x14ac:dyDescent="0.25">
      <c r="C164" s="5" t="s">
        <v>479</v>
      </c>
      <c r="D164" s="6">
        <v>540110</v>
      </c>
      <c r="E164" s="6" t="s">
        <v>162</v>
      </c>
      <c r="F164" s="6" t="s">
        <v>346</v>
      </c>
      <c r="G164" s="6" t="s">
        <v>1</v>
      </c>
      <c r="H164" s="6">
        <v>10</v>
      </c>
      <c r="I164" s="92">
        <v>0.807742840183577</v>
      </c>
      <c r="J164" s="30">
        <v>1697</v>
      </c>
      <c r="K164" s="75"/>
      <c r="L164" s="31">
        <v>1592</v>
      </c>
      <c r="M164" s="47">
        <f t="shared" si="43"/>
        <v>0.93812610489098414</v>
      </c>
      <c r="N164" s="31">
        <v>13</v>
      </c>
      <c r="O164" s="47">
        <f t="shared" si="44"/>
        <v>7.6605774896876845E-3</v>
      </c>
      <c r="P164" s="31">
        <v>2</v>
      </c>
      <c r="Q164" s="47">
        <f t="shared" si="45"/>
        <v>1.1785503830288745E-3</v>
      </c>
      <c r="R164" s="31">
        <v>9</v>
      </c>
      <c r="S164" s="47">
        <f t="shared" si="46"/>
        <v>5.3034767236299352E-3</v>
      </c>
      <c r="T164" s="31">
        <v>0</v>
      </c>
      <c r="U164" s="47">
        <f t="shared" si="47"/>
        <v>0</v>
      </c>
      <c r="V164" s="31">
        <v>9</v>
      </c>
      <c r="W164" s="47">
        <f t="shared" si="48"/>
        <v>5.3034767236299352E-3</v>
      </c>
      <c r="X164" s="31">
        <v>72</v>
      </c>
      <c r="Y164" s="47">
        <f t="shared" si="49"/>
        <v>4.2427813789039481E-2</v>
      </c>
      <c r="Z164" s="47">
        <f t="shared" si="50"/>
        <v>6.1873895109015906E-2</v>
      </c>
      <c r="AA164" s="67"/>
      <c r="AB164" s="31">
        <v>1677</v>
      </c>
      <c r="AC164" s="31">
        <v>20</v>
      </c>
      <c r="AD164" s="47">
        <f t="shared" si="51"/>
        <v>1.1785503830288745E-2</v>
      </c>
      <c r="AF164" s="6">
        <f t="shared" si="52"/>
        <v>129</v>
      </c>
      <c r="AG164" s="6">
        <f t="shared" si="53"/>
        <v>125</v>
      </c>
    </row>
    <row r="165" spans="3:33" x14ac:dyDescent="0.25">
      <c r="C165" s="5" t="s">
        <v>480</v>
      </c>
      <c r="D165" s="6">
        <v>540111</v>
      </c>
      <c r="E165" s="6" t="s">
        <v>163</v>
      </c>
      <c r="F165" s="6" t="s">
        <v>346</v>
      </c>
      <c r="G165" s="6" t="s">
        <v>1</v>
      </c>
      <c r="H165" s="6">
        <v>10</v>
      </c>
      <c r="I165" s="92">
        <v>3.3176638774467127</v>
      </c>
      <c r="J165" s="30">
        <v>8093</v>
      </c>
      <c r="K165" s="75"/>
      <c r="L165" s="31">
        <v>7622</v>
      </c>
      <c r="M165" s="47">
        <f t="shared" si="43"/>
        <v>0.94180155690102563</v>
      </c>
      <c r="N165" s="31">
        <v>48</v>
      </c>
      <c r="O165" s="47">
        <f t="shared" si="44"/>
        <v>5.9310515260101318E-3</v>
      </c>
      <c r="P165" s="31">
        <v>7</v>
      </c>
      <c r="Q165" s="47">
        <f t="shared" si="45"/>
        <v>8.6494501420981095E-4</v>
      </c>
      <c r="R165" s="31">
        <v>35</v>
      </c>
      <c r="S165" s="47">
        <f t="shared" si="46"/>
        <v>4.3247250710490544E-3</v>
      </c>
      <c r="T165" s="31">
        <v>2</v>
      </c>
      <c r="U165" s="47">
        <f t="shared" si="47"/>
        <v>2.4712714691708883E-4</v>
      </c>
      <c r="V165" s="31">
        <v>23</v>
      </c>
      <c r="W165" s="47">
        <f t="shared" si="48"/>
        <v>2.8419621895465217E-3</v>
      </c>
      <c r="X165" s="31">
        <v>356</v>
      </c>
      <c r="Y165" s="47">
        <f t="shared" si="49"/>
        <v>4.398863215124181E-2</v>
      </c>
      <c r="Z165" s="47">
        <f t="shared" si="50"/>
        <v>5.8198443098974421E-2</v>
      </c>
      <c r="AA165" s="67"/>
      <c r="AB165" s="31">
        <v>7976</v>
      </c>
      <c r="AC165" s="31">
        <v>117</v>
      </c>
      <c r="AD165" s="47">
        <f t="shared" si="51"/>
        <v>1.4456938094649697E-2</v>
      </c>
      <c r="AF165" s="6">
        <f t="shared" si="52"/>
        <v>141</v>
      </c>
      <c r="AG165" s="6">
        <f t="shared" si="53"/>
        <v>99</v>
      </c>
    </row>
    <row r="166" spans="3:33" x14ac:dyDescent="0.25">
      <c r="C166" s="15" t="s">
        <v>656</v>
      </c>
      <c r="D166" s="16" t="s">
        <v>19</v>
      </c>
      <c r="E166" s="16" t="s">
        <v>164</v>
      </c>
      <c r="F166" s="16" t="s">
        <v>347</v>
      </c>
      <c r="G166" s="16" t="s">
        <v>3</v>
      </c>
      <c r="H166" s="16">
        <v>10</v>
      </c>
      <c r="I166" s="96">
        <v>0.20591243816744156</v>
      </c>
      <c r="J166" s="43">
        <v>352</v>
      </c>
      <c r="K166" s="80"/>
      <c r="L166" s="43">
        <v>305</v>
      </c>
      <c r="M166" s="52">
        <f t="shared" si="43"/>
        <v>0.86647727272727271</v>
      </c>
      <c r="N166" s="43">
        <v>19</v>
      </c>
      <c r="O166" s="52">
        <f t="shared" si="44"/>
        <v>5.3977272727272728E-2</v>
      </c>
      <c r="P166" s="43">
        <v>1</v>
      </c>
      <c r="Q166" s="52">
        <f t="shared" si="45"/>
        <v>2.840909090909091E-3</v>
      </c>
      <c r="R166" s="43">
        <v>4</v>
      </c>
      <c r="S166" s="52">
        <f t="shared" si="46"/>
        <v>1.1363636363636364E-2</v>
      </c>
      <c r="T166" s="43">
        <v>0</v>
      </c>
      <c r="U166" s="52">
        <f t="shared" si="47"/>
        <v>0</v>
      </c>
      <c r="V166" s="43">
        <v>2</v>
      </c>
      <c r="W166" s="52">
        <f t="shared" si="48"/>
        <v>5.681818181818182E-3</v>
      </c>
      <c r="X166" s="43">
        <v>21</v>
      </c>
      <c r="Y166" s="52">
        <f t="shared" si="49"/>
        <v>5.9659090909090912E-2</v>
      </c>
      <c r="Z166" s="52">
        <f t="shared" si="50"/>
        <v>0.13352272727272727</v>
      </c>
      <c r="AA166" s="71"/>
      <c r="AB166" s="43">
        <v>346</v>
      </c>
      <c r="AC166" s="43">
        <v>6</v>
      </c>
      <c r="AD166" s="52">
        <f t="shared" si="51"/>
        <v>1.7045454545454544E-2</v>
      </c>
      <c r="AF166" s="6" t="str">
        <f t="shared" si="52"/>
        <v/>
      </c>
      <c r="AG166" s="6" t="str">
        <f t="shared" si="53"/>
        <v/>
      </c>
    </row>
    <row r="167" spans="3:33" x14ac:dyDescent="0.25">
      <c r="C167" s="7" t="s">
        <v>346</v>
      </c>
      <c r="D167" s="8"/>
      <c r="E167" s="8" t="s">
        <v>165</v>
      </c>
      <c r="F167" s="8"/>
      <c r="G167" s="8" t="s">
        <v>2</v>
      </c>
      <c r="H167" s="8">
        <v>10</v>
      </c>
      <c r="I167" s="41">
        <v>311.65229194105433</v>
      </c>
      <c r="J167" s="27">
        <v>30591</v>
      </c>
      <c r="K167" s="76"/>
      <c r="L167" s="27">
        <v>28797</v>
      </c>
      <c r="M167" s="49">
        <f t="shared" si="43"/>
        <v>0.94135530057860151</v>
      </c>
      <c r="N167" s="27">
        <v>264</v>
      </c>
      <c r="O167" s="49">
        <f t="shared" si="44"/>
        <v>8.6299892125134836E-3</v>
      </c>
      <c r="P167" s="48">
        <v>39</v>
      </c>
      <c r="Q167" s="49">
        <f t="shared" si="45"/>
        <v>1.2748847700304012E-3</v>
      </c>
      <c r="R167" s="48">
        <v>108</v>
      </c>
      <c r="S167" s="49">
        <f t="shared" si="46"/>
        <v>3.5304501323918801E-3</v>
      </c>
      <c r="T167" s="48">
        <v>7</v>
      </c>
      <c r="U167" s="49">
        <f t="shared" si="47"/>
        <v>2.2882547154391814E-4</v>
      </c>
      <c r="V167" s="48">
        <v>129</v>
      </c>
      <c r="W167" s="49">
        <f t="shared" si="48"/>
        <v>4.216926547023634E-3</v>
      </c>
      <c r="X167" s="48">
        <v>1247</v>
      </c>
      <c r="Y167" s="49">
        <f t="shared" si="49"/>
        <v>4.076362328789513E-2</v>
      </c>
      <c r="Z167" s="49">
        <f t="shared" si="50"/>
        <v>5.8644699421398452E-2</v>
      </c>
      <c r="AA167" s="68"/>
      <c r="AB167" s="48">
        <v>30237</v>
      </c>
      <c r="AC167" s="48">
        <v>354</v>
      </c>
      <c r="AD167" s="49">
        <f t="shared" si="51"/>
        <v>1.1572030989506718E-2</v>
      </c>
      <c r="AF167" s="81">
        <f t="shared" si="52"/>
        <v>28</v>
      </c>
      <c r="AG167" s="81">
        <f t="shared" si="53"/>
        <v>27</v>
      </c>
    </row>
    <row r="168" spans="3:33" x14ac:dyDescent="0.25">
      <c r="C168" s="9" t="s">
        <v>622</v>
      </c>
      <c r="D168" s="10">
        <v>540112</v>
      </c>
      <c r="E168" s="10" t="s">
        <v>9</v>
      </c>
      <c r="F168" s="10" t="s">
        <v>348</v>
      </c>
      <c r="G168" s="10" t="s">
        <v>0</v>
      </c>
      <c r="H168" s="10">
        <v>2</v>
      </c>
      <c r="I168" s="93">
        <v>438.29951907757561</v>
      </c>
      <c r="J168" s="40">
        <f>J174-J173-J172-J171-J170-J169</f>
        <v>18401</v>
      </c>
      <c r="K168" s="74"/>
      <c r="L168" s="40">
        <f t="shared" ref="L168:X168" si="58">L174-L173-L172-L171-L170-L169</f>
        <v>17741</v>
      </c>
      <c r="M168" s="46">
        <f t="shared" si="43"/>
        <v>0.96413238410955926</v>
      </c>
      <c r="N168" s="40">
        <f t="shared" si="58"/>
        <v>123</v>
      </c>
      <c r="O168" s="46">
        <f t="shared" si="44"/>
        <v>6.6844193250366829E-3</v>
      </c>
      <c r="P168" s="40">
        <f t="shared" si="58"/>
        <v>21</v>
      </c>
      <c r="Q168" s="46">
        <f t="shared" si="45"/>
        <v>1.1412423237867507E-3</v>
      </c>
      <c r="R168" s="40">
        <f t="shared" si="58"/>
        <v>44</v>
      </c>
      <c r="S168" s="46">
        <f t="shared" si="46"/>
        <v>2.3911743926960491E-3</v>
      </c>
      <c r="T168" s="40">
        <f t="shared" si="58"/>
        <v>4</v>
      </c>
      <c r="U168" s="46">
        <f t="shared" si="47"/>
        <v>2.1737949024509538E-4</v>
      </c>
      <c r="V168" s="40">
        <f t="shared" si="58"/>
        <v>27</v>
      </c>
      <c r="W168" s="46">
        <f t="shared" si="48"/>
        <v>1.4673115591543938E-3</v>
      </c>
      <c r="X168" s="40">
        <f t="shared" si="58"/>
        <v>441</v>
      </c>
      <c r="Y168" s="46">
        <f t="shared" si="49"/>
        <v>2.3966088799521765E-2</v>
      </c>
      <c r="Z168" s="46">
        <f t="shared" si="50"/>
        <v>3.5867615890440741E-2</v>
      </c>
      <c r="AA168" s="66"/>
      <c r="AB168" s="40">
        <f>AB174-AB173-AB172-AB171-AB170-AB169</f>
        <v>18281</v>
      </c>
      <c r="AC168" s="40">
        <f>AC174-AC173-AC172-AC171-AC170-AC169</f>
        <v>120</v>
      </c>
      <c r="AD168" s="46">
        <f t="shared" si="51"/>
        <v>6.521384707352861E-3</v>
      </c>
      <c r="AF168" s="10">
        <f t="shared" si="52"/>
        <v>44</v>
      </c>
      <c r="AG168" s="10">
        <f t="shared" si="53"/>
        <v>41</v>
      </c>
    </row>
    <row r="169" spans="3:33" x14ac:dyDescent="0.25">
      <c r="C169" s="5" t="s">
        <v>481</v>
      </c>
      <c r="D169" s="6">
        <v>540247</v>
      </c>
      <c r="E169" s="6" t="s">
        <v>166</v>
      </c>
      <c r="F169" s="6" t="s">
        <v>348</v>
      </c>
      <c r="G169" s="6" t="s">
        <v>1</v>
      </c>
      <c r="H169" s="6">
        <v>2</v>
      </c>
      <c r="I169" s="92">
        <v>1.2378176346390917</v>
      </c>
      <c r="J169" s="30">
        <v>503</v>
      </c>
      <c r="K169" s="75"/>
      <c r="L169" s="31">
        <v>468</v>
      </c>
      <c r="M169" s="47">
        <f t="shared" si="43"/>
        <v>0.93041749502982107</v>
      </c>
      <c r="N169" s="31">
        <v>2</v>
      </c>
      <c r="O169" s="47">
        <f t="shared" si="44"/>
        <v>3.9761431411530811E-3</v>
      </c>
      <c r="P169" s="31">
        <v>0</v>
      </c>
      <c r="Q169" s="47">
        <f t="shared" si="45"/>
        <v>0</v>
      </c>
      <c r="R169" s="31">
        <v>0</v>
      </c>
      <c r="S169" s="47">
        <f t="shared" si="46"/>
        <v>0</v>
      </c>
      <c r="T169" s="31">
        <v>0</v>
      </c>
      <c r="U169" s="47">
        <f t="shared" si="47"/>
        <v>0</v>
      </c>
      <c r="V169" s="31">
        <v>3</v>
      </c>
      <c r="W169" s="47">
        <f t="shared" si="48"/>
        <v>5.9642147117296221E-3</v>
      </c>
      <c r="X169" s="31">
        <v>30</v>
      </c>
      <c r="Y169" s="47">
        <f t="shared" si="49"/>
        <v>5.9642147117296221E-2</v>
      </c>
      <c r="Z169" s="47">
        <f t="shared" si="50"/>
        <v>6.9582504970178927E-2</v>
      </c>
      <c r="AA169" s="67"/>
      <c r="AB169" s="31">
        <v>501</v>
      </c>
      <c r="AC169" s="31">
        <v>2</v>
      </c>
      <c r="AD169" s="47">
        <f t="shared" si="51"/>
        <v>3.9761431411530811E-3</v>
      </c>
      <c r="AF169" s="6">
        <f t="shared" si="52"/>
        <v>110</v>
      </c>
      <c r="AG169" s="6">
        <f t="shared" si="53"/>
        <v>195</v>
      </c>
    </row>
    <row r="170" spans="3:33" x14ac:dyDescent="0.25">
      <c r="C170" s="5" t="s">
        <v>482</v>
      </c>
      <c r="D170" s="6">
        <v>540113</v>
      </c>
      <c r="E170" s="6" t="s">
        <v>167</v>
      </c>
      <c r="F170" s="6" t="s">
        <v>348</v>
      </c>
      <c r="G170" s="6" t="s">
        <v>1</v>
      </c>
      <c r="H170" s="6">
        <v>2</v>
      </c>
      <c r="I170" s="92">
        <v>0.37363055423005748</v>
      </c>
      <c r="J170" s="30">
        <v>137</v>
      </c>
      <c r="K170" s="75"/>
      <c r="L170" s="31">
        <v>129</v>
      </c>
      <c r="M170" s="47">
        <f t="shared" si="43"/>
        <v>0.94160583941605835</v>
      </c>
      <c r="N170" s="31">
        <v>0</v>
      </c>
      <c r="O170" s="47">
        <f t="shared" si="44"/>
        <v>0</v>
      </c>
      <c r="P170" s="31">
        <v>1</v>
      </c>
      <c r="Q170" s="47">
        <f t="shared" si="45"/>
        <v>7.2992700729927005E-3</v>
      </c>
      <c r="R170" s="31">
        <v>0</v>
      </c>
      <c r="S170" s="47">
        <f t="shared" si="46"/>
        <v>0</v>
      </c>
      <c r="T170" s="31">
        <v>0</v>
      </c>
      <c r="U170" s="47">
        <f t="shared" si="47"/>
        <v>0</v>
      </c>
      <c r="V170" s="31">
        <v>0</v>
      </c>
      <c r="W170" s="47">
        <f t="shared" si="48"/>
        <v>0</v>
      </c>
      <c r="X170" s="31">
        <v>7</v>
      </c>
      <c r="Y170" s="47">
        <f t="shared" si="49"/>
        <v>5.1094890510948905E-2</v>
      </c>
      <c r="Z170" s="47">
        <f t="shared" si="50"/>
        <v>5.8394160583941604E-2</v>
      </c>
      <c r="AA170" s="67"/>
      <c r="AB170" s="31">
        <v>137</v>
      </c>
      <c r="AC170" s="31">
        <v>0</v>
      </c>
      <c r="AD170" s="47">
        <f t="shared" si="51"/>
        <v>0</v>
      </c>
      <c r="AF170" s="6">
        <f t="shared" si="52"/>
        <v>140</v>
      </c>
      <c r="AG170" s="6">
        <f t="shared" si="53"/>
        <v>215</v>
      </c>
    </row>
    <row r="171" spans="3:33" x14ac:dyDescent="0.25">
      <c r="C171" s="5" t="s">
        <v>7</v>
      </c>
      <c r="D171" s="6">
        <v>540248</v>
      </c>
      <c r="E171" s="6" t="s">
        <v>168</v>
      </c>
      <c r="F171" s="6" t="s">
        <v>348</v>
      </c>
      <c r="G171" s="6" t="s">
        <v>1</v>
      </c>
      <c r="H171" s="6">
        <v>2</v>
      </c>
      <c r="I171" s="92">
        <v>0.58435746946589717</v>
      </c>
      <c r="J171" s="30">
        <v>866</v>
      </c>
      <c r="K171" s="75"/>
      <c r="L171" s="31">
        <v>802</v>
      </c>
      <c r="M171" s="47">
        <f t="shared" si="43"/>
        <v>0.92609699769053122</v>
      </c>
      <c r="N171" s="31">
        <v>2</v>
      </c>
      <c r="O171" s="47">
        <f t="shared" si="44"/>
        <v>2.3094688221709007E-3</v>
      </c>
      <c r="P171" s="31">
        <v>3</v>
      </c>
      <c r="Q171" s="47">
        <f t="shared" si="45"/>
        <v>3.4642032332563512E-3</v>
      </c>
      <c r="R171" s="31">
        <v>7</v>
      </c>
      <c r="S171" s="47">
        <f t="shared" si="46"/>
        <v>8.0831408775981529E-3</v>
      </c>
      <c r="T171" s="31">
        <v>0</v>
      </c>
      <c r="U171" s="47">
        <f t="shared" si="47"/>
        <v>0</v>
      </c>
      <c r="V171" s="31">
        <v>5</v>
      </c>
      <c r="W171" s="47">
        <f t="shared" si="48"/>
        <v>5.7736720554272519E-3</v>
      </c>
      <c r="X171" s="31">
        <v>47</v>
      </c>
      <c r="Y171" s="47">
        <f t="shared" si="49"/>
        <v>5.4272517321016164E-2</v>
      </c>
      <c r="Z171" s="47">
        <f t="shared" si="50"/>
        <v>7.3903002309468821E-2</v>
      </c>
      <c r="AA171" s="67"/>
      <c r="AB171" s="31">
        <v>858</v>
      </c>
      <c r="AC171" s="31">
        <v>8</v>
      </c>
      <c r="AD171" s="47">
        <f t="shared" si="51"/>
        <v>9.2378752886836026E-3</v>
      </c>
      <c r="AF171" s="6">
        <f t="shared" si="52"/>
        <v>98</v>
      </c>
      <c r="AG171" s="6">
        <f t="shared" si="53"/>
        <v>148</v>
      </c>
    </row>
    <row r="172" spans="3:33" x14ac:dyDescent="0.25">
      <c r="C172" s="5" t="s">
        <v>483</v>
      </c>
      <c r="D172" s="6">
        <v>540249</v>
      </c>
      <c r="E172" s="6" t="s">
        <v>169</v>
      </c>
      <c r="F172" s="6" t="s">
        <v>348</v>
      </c>
      <c r="G172" s="6" t="s">
        <v>1</v>
      </c>
      <c r="H172" s="6">
        <v>2</v>
      </c>
      <c r="I172" s="92">
        <v>1.3004245238309506</v>
      </c>
      <c r="J172" s="30">
        <v>1476</v>
      </c>
      <c r="K172" s="75"/>
      <c r="L172" s="31">
        <v>1424</v>
      </c>
      <c r="M172" s="47">
        <f t="shared" si="43"/>
        <v>0.964769647696477</v>
      </c>
      <c r="N172" s="31">
        <v>12</v>
      </c>
      <c r="O172" s="47">
        <f t="shared" si="44"/>
        <v>8.130081300813009E-3</v>
      </c>
      <c r="P172" s="31">
        <v>5</v>
      </c>
      <c r="Q172" s="47">
        <f t="shared" si="45"/>
        <v>3.3875338753387536E-3</v>
      </c>
      <c r="R172" s="31">
        <v>3</v>
      </c>
      <c r="S172" s="47">
        <f t="shared" si="46"/>
        <v>2.0325203252032522E-3</v>
      </c>
      <c r="T172" s="31">
        <v>0</v>
      </c>
      <c r="U172" s="47">
        <f t="shared" si="47"/>
        <v>0</v>
      </c>
      <c r="V172" s="31">
        <v>2</v>
      </c>
      <c r="W172" s="47">
        <f t="shared" si="48"/>
        <v>1.3550135501355014E-3</v>
      </c>
      <c r="X172" s="31">
        <v>30</v>
      </c>
      <c r="Y172" s="47">
        <f t="shared" si="49"/>
        <v>2.032520325203252E-2</v>
      </c>
      <c r="Z172" s="47">
        <f t="shared" si="50"/>
        <v>3.523035230352304E-2</v>
      </c>
      <c r="AA172" s="67"/>
      <c r="AB172" s="31">
        <v>1464</v>
      </c>
      <c r="AC172" s="31">
        <v>12</v>
      </c>
      <c r="AD172" s="47">
        <f t="shared" si="51"/>
        <v>8.130081300813009E-3</v>
      </c>
      <c r="AF172" s="6">
        <f t="shared" si="52"/>
        <v>207</v>
      </c>
      <c r="AG172" s="6">
        <f t="shared" si="53"/>
        <v>161</v>
      </c>
    </row>
    <row r="173" spans="3:33" x14ac:dyDescent="0.25">
      <c r="C173" s="5" t="s">
        <v>484</v>
      </c>
      <c r="D173" s="6">
        <v>540250</v>
      </c>
      <c r="E173" s="6" t="s">
        <v>170</v>
      </c>
      <c r="F173" s="6" t="s">
        <v>348</v>
      </c>
      <c r="G173" s="6" t="s">
        <v>1</v>
      </c>
      <c r="H173" s="6">
        <v>2</v>
      </c>
      <c r="I173" s="92">
        <v>3.0889013912064454</v>
      </c>
      <c r="J173" s="30">
        <v>4070</v>
      </c>
      <c r="K173" s="75"/>
      <c r="L173" s="31">
        <v>3837</v>
      </c>
      <c r="M173" s="47">
        <f t="shared" si="43"/>
        <v>0.94275184275184276</v>
      </c>
      <c r="N173" s="31">
        <v>54</v>
      </c>
      <c r="O173" s="47">
        <f t="shared" si="44"/>
        <v>1.3267813267813268E-2</v>
      </c>
      <c r="P173" s="31">
        <v>9</v>
      </c>
      <c r="Q173" s="47">
        <f t="shared" si="45"/>
        <v>2.2113022113022115E-3</v>
      </c>
      <c r="R173" s="31">
        <v>29</v>
      </c>
      <c r="S173" s="47">
        <f t="shared" si="46"/>
        <v>7.1253071253071249E-3</v>
      </c>
      <c r="T173" s="31">
        <v>1</v>
      </c>
      <c r="U173" s="47">
        <f t="shared" si="47"/>
        <v>2.4570024570024569E-4</v>
      </c>
      <c r="V173" s="31">
        <v>3</v>
      </c>
      <c r="W173" s="47">
        <f t="shared" si="48"/>
        <v>7.3710073710073708E-4</v>
      </c>
      <c r="X173" s="31">
        <v>137</v>
      </c>
      <c r="Y173" s="47">
        <f t="shared" si="49"/>
        <v>3.3660933660933659E-2</v>
      </c>
      <c r="Z173" s="47">
        <f t="shared" si="50"/>
        <v>5.7248157248157246E-2</v>
      </c>
      <c r="AA173" s="67"/>
      <c r="AB173" s="31">
        <v>4042</v>
      </c>
      <c r="AC173" s="31">
        <v>28</v>
      </c>
      <c r="AD173" s="47">
        <f t="shared" si="51"/>
        <v>6.8796068796068794E-3</v>
      </c>
      <c r="AF173" s="6">
        <f t="shared" si="52"/>
        <v>143</v>
      </c>
      <c r="AG173" s="6">
        <f t="shared" si="53"/>
        <v>173</v>
      </c>
    </row>
    <row r="174" spans="3:33" x14ac:dyDescent="0.25">
      <c r="C174" s="7" t="s">
        <v>348</v>
      </c>
      <c r="D174" s="8"/>
      <c r="E174" s="8" t="s">
        <v>171</v>
      </c>
      <c r="F174" s="8"/>
      <c r="G174" s="8" t="s">
        <v>2</v>
      </c>
      <c r="H174" s="8">
        <v>2</v>
      </c>
      <c r="I174" s="41">
        <v>444.884650650948</v>
      </c>
      <c r="J174" s="27">
        <v>25453</v>
      </c>
      <c r="K174" s="76"/>
      <c r="L174" s="27">
        <v>24401</v>
      </c>
      <c r="M174" s="49">
        <f t="shared" si="43"/>
        <v>0.95866891918437902</v>
      </c>
      <c r="N174" s="27">
        <v>193</v>
      </c>
      <c r="O174" s="49">
        <f t="shared" si="44"/>
        <v>7.5826032294817897E-3</v>
      </c>
      <c r="P174" s="48">
        <v>39</v>
      </c>
      <c r="Q174" s="49">
        <f t="shared" si="45"/>
        <v>1.5322358857502063E-3</v>
      </c>
      <c r="R174" s="48">
        <v>83</v>
      </c>
      <c r="S174" s="49">
        <f t="shared" si="46"/>
        <v>3.2609122696735161E-3</v>
      </c>
      <c r="T174" s="48">
        <v>5</v>
      </c>
      <c r="U174" s="49">
        <f t="shared" si="47"/>
        <v>1.9644049817310337E-4</v>
      </c>
      <c r="V174" s="48">
        <v>40</v>
      </c>
      <c r="W174" s="49">
        <f t="shared" si="48"/>
        <v>1.5715239853848269E-3</v>
      </c>
      <c r="X174" s="48">
        <v>692</v>
      </c>
      <c r="Y174" s="49">
        <f t="shared" si="49"/>
        <v>2.7187364947157507E-2</v>
      </c>
      <c r="Z174" s="49">
        <f t="shared" si="50"/>
        <v>4.1331080815620952E-2</v>
      </c>
      <c r="AA174" s="68"/>
      <c r="AB174" s="48">
        <v>25283</v>
      </c>
      <c r="AC174" s="48">
        <v>170</v>
      </c>
      <c r="AD174" s="49">
        <f t="shared" si="51"/>
        <v>6.6789769378855146E-3</v>
      </c>
      <c r="AF174" s="81">
        <f t="shared" si="52"/>
        <v>46</v>
      </c>
      <c r="AG174" s="81">
        <f t="shared" si="53"/>
        <v>50</v>
      </c>
    </row>
    <row r="175" spans="3:33" x14ac:dyDescent="0.25">
      <c r="C175" s="9" t="s">
        <v>623</v>
      </c>
      <c r="D175" s="10">
        <v>540114</v>
      </c>
      <c r="E175" s="10" t="s">
        <v>9</v>
      </c>
      <c r="F175" s="10" t="s">
        <v>349</v>
      </c>
      <c r="G175" s="10" t="s">
        <v>0</v>
      </c>
      <c r="H175" s="10">
        <v>1</v>
      </c>
      <c r="I175" s="93">
        <v>521.62503614389504</v>
      </c>
      <c r="J175" s="40">
        <f>J186-J185-J184-J183-J182-J181-J180-J179-J178-J177-J176</f>
        <v>12735</v>
      </c>
      <c r="K175" s="74"/>
      <c r="L175" s="40">
        <f t="shared" ref="L175:X175" si="59">L186-L185-L184-L183-L182-L181-L180-L179-L178-L177-L176</f>
        <v>11683</v>
      </c>
      <c r="M175" s="46">
        <f t="shared" si="43"/>
        <v>0.9173930113859442</v>
      </c>
      <c r="N175" s="40">
        <f t="shared" si="59"/>
        <v>579</v>
      </c>
      <c r="O175" s="46">
        <f t="shared" si="44"/>
        <v>4.546525323910483E-2</v>
      </c>
      <c r="P175" s="40">
        <f t="shared" si="59"/>
        <v>7</v>
      </c>
      <c r="Q175" s="46">
        <f t="shared" si="45"/>
        <v>5.4966627404789948E-4</v>
      </c>
      <c r="R175" s="40">
        <f t="shared" si="59"/>
        <v>7</v>
      </c>
      <c r="S175" s="46">
        <f t="shared" si="46"/>
        <v>5.4966627404789948E-4</v>
      </c>
      <c r="T175" s="40">
        <f t="shared" si="59"/>
        <v>4</v>
      </c>
      <c r="U175" s="46">
        <f t="shared" si="47"/>
        <v>3.1409501374165687E-4</v>
      </c>
      <c r="V175" s="40">
        <f t="shared" si="59"/>
        <v>19</v>
      </c>
      <c r="W175" s="46">
        <f t="shared" si="48"/>
        <v>1.4919513152728701E-3</v>
      </c>
      <c r="X175" s="40">
        <f t="shared" si="59"/>
        <v>436</v>
      </c>
      <c r="Y175" s="46">
        <f t="shared" si="49"/>
        <v>3.4236356497840598E-2</v>
      </c>
      <c r="Z175" s="46">
        <f t="shared" si="50"/>
        <v>8.2606988614055743E-2</v>
      </c>
      <c r="AA175" s="66"/>
      <c r="AB175" s="40">
        <f>AB186-AB185-AB184-AB183-AB182-AB181-AB180-AB179-AB178-AB177-AB176</f>
        <v>12681</v>
      </c>
      <c r="AC175" s="40">
        <f>AC186-AC185-AC184-AC183-AC182-AC181-AC180-AC179-AC178-AC177-AC176</f>
        <v>54</v>
      </c>
      <c r="AD175" s="46">
        <f t="shared" si="51"/>
        <v>4.2402826855123671E-3</v>
      </c>
      <c r="AF175" s="87">
        <f t="shared" si="52"/>
        <v>8</v>
      </c>
      <c r="AG175" s="10">
        <f t="shared" si="53"/>
        <v>55</v>
      </c>
    </row>
    <row r="176" spans="3:33" x14ac:dyDescent="0.25">
      <c r="C176" s="5" t="s">
        <v>485</v>
      </c>
      <c r="D176" s="6">
        <v>540115</v>
      </c>
      <c r="E176" s="6" t="s">
        <v>172</v>
      </c>
      <c r="F176" s="6" t="s">
        <v>349</v>
      </c>
      <c r="G176" s="6" t="s">
        <v>1</v>
      </c>
      <c r="H176" s="6">
        <v>1</v>
      </c>
      <c r="I176" s="92">
        <v>0.57491435376467293</v>
      </c>
      <c r="J176" s="30">
        <v>165</v>
      </c>
      <c r="K176" s="75"/>
      <c r="L176" s="31">
        <v>138</v>
      </c>
      <c r="M176" s="47">
        <f t="shared" si="43"/>
        <v>0.83636363636363631</v>
      </c>
      <c r="N176" s="31">
        <v>7</v>
      </c>
      <c r="O176" s="47">
        <f t="shared" si="44"/>
        <v>4.2424242424242427E-2</v>
      </c>
      <c r="P176" s="31">
        <v>3</v>
      </c>
      <c r="Q176" s="47">
        <f t="shared" si="45"/>
        <v>1.8181818181818181E-2</v>
      </c>
      <c r="R176" s="31">
        <v>0</v>
      </c>
      <c r="S176" s="47">
        <f t="shared" si="46"/>
        <v>0</v>
      </c>
      <c r="T176" s="31">
        <v>0</v>
      </c>
      <c r="U176" s="47">
        <f t="shared" si="47"/>
        <v>0</v>
      </c>
      <c r="V176" s="31">
        <v>1</v>
      </c>
      <c r="W176" s="47">
        <f t="shared" si="48"/>
        <v>6.0606060606060606E-3</v>
      </c>
      <c r="X176" s="31">
        <v>16</v>
      </c>
      <c r="Y176" s="47">
        <f t="shared" si="49"/>
        <v>9.696969696969697E-2</v>
      </c>
      <c r="Z176" s="47">
        <f t="shared" si="50"/>
        <v>0.16363636363636364</v>
      </c>
      <c r="AA176" s="67"/>
      <c r="AB176" s="31">
        <v>164</v>
      </c>
      <c r="AC176" s="31">
        <v>1</v>
      </c>
      <c r="AD176" s="47">
        <f t="shared" si="51"/>
        <v>6.0606060606060606E-3</v>
      </c>
      <c r="AF176" s="6">
        <f t="shared" si="52"/>
        <v>25</v>
      </c>
      <c r="AG176" s="6">
        <f t="shared" si="53"/>
        <v>177</v>
      </c>
    </row>
    <row r="177" spans="3:33" x14ac:dyDescent="0.25">
      <c r="C177" s="5" t="s">
        <v>486</v>
      </c>
      <c r="D177" s="6">
        <v>540291</v>
      </c>
      <c r="E177" s="6" t="s">
        <v>173</v>
      </c>
      <c r="F177" s="6" t="s">
        <v>349</v>
      </c>
      <c r="G177" s="6" t="s">
        <v>1</v>
      </c>
      <c r="H177" s="6">
        <v>1</v>
      </c>
      <c r="I177" s="92">
        <v>0.79925865636324644</v>
      </c>
      <c r="J177" s="30">
        <v>207</v>
      </c>
      <c r="K177" s="75"/>
      <c r="L177" s="31">
        <v>189</v>
      </c>
      <c r="M177" s="47">
        <f t="shared" si="43"/>
        <v>0.91304347826086951</v>
      </c>
      <c r="N177" s="31">
        <v>2</v>
      </c>
      <c r="O177" s="47">
        <f t="shared" si="44"/>
        <v>9.6618357487922701E-3</v>
      </c>
      <c r="P177" s="31">
        <v>0</v>
      </c>
      <c r="Q177" s="47">
        <f t="shared" si="45"/>
        <v>0</v>
      </c>
      <c r="R177" s="31">
        <v>0</v>
      </c>
      <c r="S177" s="47">
        <f t="shared" si="46"/>
        <v>0</v>
      </c>
      <c r="T177" s="31">
        <v>0</v>
      </c>
      <c r="U177" s="47">
        <f t="shared" si="47"/>
        <v>0</v>
      </c>
      <c r="V177" s="31">
        <v>0</v>
      </c>
      <c r="W177" s="47">
        <f t="shared" si="48"/>
        <v>0</v>
      </c>
      <c r="X177" s="31">
        <v>16</v>
      </c>
      <c r="Y177" s="47">
        <f t="shared" si="49"/>
        <v>7.7294685990338161E-2</v>
      </c>
      <c r="Z177" s="47">
        <f t="shared" si="50"/>
        <v>8.6956521739130432E-2</v>
      </c>
      <c r="AA177" s="67"/>
      <c r="AB177" s="31">
        <v>206</v>
      </c>
      <c r="AC177" s="31">
        <v>1</v>
      </c>
      <c r="AD177" s="47">
        <f t="shared" si="51"/>
        <v>4.830917874396135E-3</v>
      </c>
      <c r="AF177" s="6">
        <f t="shared" si="52"/>
        <v>77</v>
      </c>
      <c r="AG177" s="6">
        <f t="shared" si="53"/>
        <v>186</v>
      </c>
    </row>
    <row r="178" spans="3:33" x14ac:dyDescent="0.25">
      <c r="C178" s="5" t="s">
        <v>487</v>
      </c>
      <c r="D178" s="6">
        <v>540116</v>
      </c>
      <c r="E178" s="6" t="s">
        <v>174</v>
      </c>
      <c r="F178" s="6" t="s">
        <v>349</v>
      </c>
      <c r="G178" s="6" t="s">
        <v>1</v>
      </c>
      <c r="H178" s="6">
        <v>1</v>
      </c>
      <c r="I178" s="92">
        <v>1.29333845473882</v>
      </c>
      <c r="J178" s="30">
        <v>209</v>
      </c>
      <c r="K178" s="75"/>
      <c r="L178" s="31">
        <v>189</v>
      </c>
      <c r="M178" s="47">
        <f t="shared" si="43"/>
        <v>0.90430622009569372</v>
      </c>
      <c r="N178" s="31">
        <v>5</v>
      </c>
      <c r="O178" s="47">
        <f t="shared" si="44"/>
        <v>2.3923444976076555E-2</v>
      </c>
      <c r="P178" s="31">
        <v>0</v>
      </c>
      <c r="Q178" s="47">
        <f t="shared" si="45"/>
        <v>0</v>
      </c>
      <c r="R178" s="31">
        <v>0</v>
      </c>
      <c r="S178" s="47">
        <f t="shared" si="46"/>
        <v>0</v>
      </c>
      <c r="T178" s="31">
        <v>0</v>
      </c>
      <c r="U178" s="47">
        <f t="shared" si="47"/>
        <v>0</v>
      </c>
      <c r="V178" s="31">
        <v>0</v>
      </c>
      <c r="W178" s="47">
        <f t="shared" si="48"/>
        <v>0</v>
      </c>
      <c r="X178" s="31">
        <v>15</v>
      </c>
      <c r="Y178" s="47">
        <f t="shared" si="49"/>
        <v>7.1770334928229665E-2</v>
      </c>
      <c r="Z178" s="47">
        <f t="shared" si="50"/>
        <v>9.569377990430622E-2</v>
      </c>
      <c r="AA178" s="67"/>
      <c r="AB178" s="31">
        <v>209</v>
      </c>
      <c r="AC178" s="31">
        <v>0</v>
      </c>
      <c r="AD178" s="47">
        <f t="shared" si="51"/>
        <v>0</v>
      </c>
      <c r="AF178" s="6">
        <f t="shared" si="52"/>
        <v>73</v>
      </c>
      <c r="AG178" s="6">
        <f t="shared" si="53"/>
        <v>215</v>
      </c>
    </row>
    <row r="179" spans="3:33" x14ac:dyDescent="0.25">
      <c r="C179" s="5" t="s">
        <v>488</v>
      </c>
      <c r="D179" s="6">
        <v>540117</v>
      </c>
      <c r="E179" s="6" t="s">
        <v>175</v>
      </c>
      <c r="F179" s="6" t="s">
        <v>349</v>
      </c>
      <c r="G179" s="6" t="s">
        <v>1</v>
      </c>
      <c r="H179" s="6">
        <v>1</v>
      </c>
      <c r="I179" s="92">
        <v>0.87236107967202492</v>
      </c>
      <c r="J179" s="30">
        <v>773</v>
      </c>
      <c r="K179" s="75"/>
      <c r="L179" s="31">
        <v>551</v>
      </c>
      <c r="M179" s="47">
        <f t="shared" si="43"/>
        <v>0.71280724450194044</v>
      </c>
      <c r="N179" s="31">
        <v>187</v>
      </c>
      <c r="O179" s="47">
        <f t="shared" si="44"/>
        <v>0.24191461836998707</v>
      </c>
      <c r="P179" s="31">
        <v>2</v>
      </c>
      <c r="Q179" s="47">
        <f t="shared" si="45"/>
        <v>2.5873221216041399E-3</v>
      </c>
      <c r="R179" s="31">
        <v>3</v>
      </c>
      <c r="S179" s="47">
        <f t="shared" si="46"/>
        <v>3.8809831824062097E-3</v>
      </c>
      <c r="T179" s="31">
        <v>0</v>
      </c>
      <c r="U179" s="47">
        <f t="shared" si="47"/>
        <v>0</v>
      </c>
      <c r="V179" s="31">
        <v>7</v>
      </c>
      <c r="W179" s="47">
        <f t="shared" si="48"/>
        <v>9.0556274256144882E-3</v>
      </c>
      <c r="X179" s="31">
        <v>23</v>
      </c>
      <c r="Y179" s="47">
        <f t="shared" si="49"/>
        <v>2.9754204398447608E-2</v>
      </c>
      <c r="Z179" s="47">
        <f t="shared" si="50"/>
        <v>0.2871927554980595</v>
      </c>
      <c r="AA179" s="67"/>
      <c r="AB179" s="31">
        <v>770</v>
      </c>
      <c r="AC179" s="31">
        <v>3</v>
      </c>
      <c r="AD179" s="47">
        <f t="shared" si="51"/>
        <v>3.8809831824062097E-3</v>
      </c>
      <c r="AF179" s="6">
        <f t="shared" si="52"/>
        <v>11</v>
      </c>
      <c r="AG179" s="6">
        <f t="shared" si="53"/>
        <v>196</v>
      </c>
    </row>
    <row r="180" spans="3:33" x14ac:dyDescent="0.25">
      <c r="C180" s="5" t="s">
        <v>489</v>
      </c>
      <c r="D180" s="6">
        <v>540118</v>
      </c>
      <c r="E180" s="6" t="s">
        <v>176</v>
      </c>
      <c r="F180" s="6" t="s">
        <v>349</v>
      </c>
      <c r="G180" s="6" t="s">
        <v>1</v>
      </c>
      <c r="H180" s="6">
        <v>1</v>
      </c>
      <c r="I180" s="92">
        <v>0.83479290966239927</v>
      </c>
      <c r="J180" s="30">
        <v>257</v>
      </c>
      <c r="K180" s="75"/>
      <c r="L180" s="31">
        <v>244</v>
      </c>
      <c r="M180" s="47">
        <f t="shared" si="43"/>
        <v>0.94941634241245132</v>
      </c>
      <c r="N180" s="31">
        <v>0</v>
      </c>
      <c r="O180" s="47">
        <f t="shared" si="44"/>
        <v>0</v>
      </c>
      <c r="P180" s="31">
        <v>0</v>
      </c>
      <c r="Q180" s="47">
        <f t="shared" si="45"/>
        <v>0</v>
      </c>
      <c r="R180" s="31">
        <v>0</v>
      </c>
      <c r="S180" s="47">
        <f t="shared" si="46"/>
        <v>0</v>
      </c>
      <c r="T180" s="31">
        <v>0</v>
      </c>
      <c r="U180" s="47">
        <f t="shared" si="47"/>
        <v>0</v>
      </c>
      <c r="V180" s="31">
        <v>1</v>
      </c>
      <c r="W180" s="47">
        <f t="shared" si="48"/>
        <v>3.8910505836575876E-3</v>
      </c>
      <c r="X180" s="31">
        <v>12</v>
      </c>
      <c r="Y180" s="47">
        <f t="shared" si="49"/>
        <v>4.6692607003891051E-2</v>
      </c>
      <c r="Z180" s="47">
        <f t="shared" si="50"/>
        <v>5.0583657587548639E-2</v>
      </c>
      <c r="AA180" s="67"/>
      <c r="AB180" s="31">
        <v>257</v>
      </c>
      <c r="AC180" s="31">
        <v>0</v>
      </c>
      <c r="AD180" s="47">
        <f t="shared" si="51"/>
        <v>0</v>
      </c>
      <c r="AF180" s="6">
        <f t="shared" si="52"/>
        <v>162</v>
      </c>
      <c r="AG180" s="6">
        <f t="shared" si="53"/>
        <v>215</v>
      </c>
    </row>
    <row r="181" spans="3:33" x14ac:dyDescent="0.25">
      <c r="C181" s="5" t="s">
        <v>490</v>
      </c>
      <c r="D181" s="6">
        <v>540119</v>
      </c>
      <c r="E181" s="6" t="s">
        <v>177</v>
      </c>
      <c r="F181" s="6" t="s">
        <v>349</v>
      </c>
      <c r="G181" s="6" t="s">
        <v>1</v>
      </c>
      <c r="H181" s="6">
        <v>1</v>
      </c>
      <c r="I181" s="92">
        <v>0.32346025299005543</v>
      </c>
      <c r="J181" s="30">
        <v>176</v>
      </c>
      <c r="K181" s="75"/>
      <c r="L181" s="31">
        <v>63</v>
      </c>
      <c r="M181" s="47">
        <f t="shared" si="43"/>
        <v>0.35795454545454547</v>
      </c>
      <c r="N181" s="31">
        <v>101</v>
      </c>
      <c r="O181" s="47">
        <f t="shared" si="44"/>
        <v>0.57386363636363635</v>
      </c>
      <c r="P181" s="31">
        <v>0</v>
      </c>
      <c r="Q181" s="47">
        <f t="shared" si="45"/>
        <v>0</v>
      </c>
      <c r="R181" s="31">
        <v>1</v>
      </c>
      <c r="S181" s="47">
        <f t="shared" si="46"/>
        <v>5.681818181818182E-3</v>
      </c>
      <c r="T181" s="31">
        <v>0</v>
      </c>
      <c r="U181" s="47">
        <f t="shared" si="47"/>
        <v>0</v>
      </c>
      <c r="V181" s="31">
        <v>1</v>
      </c>
      <c r="W181" s="47">
        <f t="shared" si="48"/>
        <v>5.681818181818182E-3</v>
      </c>
      <c r="X181" s="31">
        <v>10</v>
      </c>
      <c r="Y181" s="47">
        <f t="shared" si="49"/>
        <v>5.6818181818181816E-2</v>
      </c>
      <c r="Z181" s="47">
        <f t="shared" si="50"/>
        <v>0.64204545454545459</v>
      </c>
      <c r="AA181" s="67"/>
      <c r="AB181" s="31">
        <v>175</v>
      </c>
      <c r="AC181" s="31">
        <v>1</v>
      </c>
      <c r="AD181" s="47">
        <f t="shared" si="51"/>
        <v>5.681818181818182E-3</v>
      </c>
      <c r="AF181" s="86">
        <f t="shared" si="52"/>
        <v>2</v>
      </c>
      <c r="AG181" s="6">
        <f t="shared" si="53"/>
        <v>181</v>
      </c>
    </row>
    <row r="182" spans="3:33" x14ac:dyDescent="0.25">
      <c r="C182" s="5" t="s">
        <v>491</v>
      </c>
      <c r="D182" s="6">
        <v>540120</v>
      </c>
      <c r="E182" s="6" t="s">
        <v>178</v>
      </c>
      <c r="F182" s="6" t="s">
        <v>349</v>
      </c>
      <c r="G182" s="6" t="s">
        <v>1</v>
      </c>
      <c r="H182" s="6">
        <v>1</v>
      </c>
      <c r="I182" s="92">
        <v>0.2528342549185888</v>
      </c>
      <c r="J182" s="30">
        <v>145</v>
      </c>
      <c r="K182" s="75"/>
      <c r="L182" s="31">
        <v>53</v>
      </c>
      <c r="M182" s="47">
        <f t="shared" si="43"/>
        <v>0.36551724137931035</v>
      </c>
      <c r="N182" s="31">
        <v>78</v>
      </c>
      <c r="O182" s="47">
        <f t="shared" si="44"/>
        <v>0.53793103448275859</v>
      </c>
      <c r="P182" s="31">
        <v>1</v>
      </c>
      <c r="Q182" s="47">
        <f t="shared" si="45"/>
        <v>6.8965517241379309E-3</v>
      </c>
      <c r="R182" s="31">
        <v>0</v>
      </c>
      <c r="S182" s="47">
        <f t="shared" si="46"/>
        <v>0</v>
      </c>
      <c r="T182" s="31">
        <v>0</v>
      </c>
      <c r="U182" s="47">
        <f t="shared" si="47"/>
        <v>0</v>
      </c>
      <c r="V182" s="31">
        <v>2</v>
      </c>
      <c r="W182" s="47">
        <f t="shared" si="48"/>
        <v>1.3793103448275862E-2</v>
      </c>
      <c r="X182" s="31">
        <v>11</v>
      </c>
      <c r="Y182" s="47">
        <f t="shared" si="49"/>
        <v>7.586206896551724E-2</v>
      </c>
      <c r="Z182" s="47">
        <f t="shared" si="50"/>
        <v>0.63448275862068959</v>
      </c>
      <c r="AA182" s="67"/>
      <c r="AB182" s="31">
        <v>142</v>
      </c>
      <c r="AC182" s="31">
        <v>3</v>
      </c>
      <c r="AD182" s="47">
        <f t="shared" si="51"/>
        <v>2.0689655172413793E-2</v>
      </c>
      <c r="AF182" s="86">
        <f t="shared" si="52"/>
        <v>3</v>
      </c>
      <c r="AG182" s="6">
        <f t="shared" si="53"/>
        <v>55</v>
      </c>
    </row>
    <row r="183" spans="3:33" x14ac:dyDescent="0.25">
      <c r="C183" s="5" t="s">
        <v>492</v>
      </c>
      <c r="D183" s="6">
        <v>540121</v>
      </c>
      <c r="E183" s="6" t="s">
        <v>179</v>
      </c>
      <c r="F183" s="6" t="s">
        <v>349</v>
      </c>
      <c r="G183" s="6" t="s">
        <v>1</v>
      </c>
      <c r="H183" s="6">
        <v>1</v>
      </c>
      <c r="I183" s="92">
        <v>0.96282353318205671</v>
      </c>
      <c r="J183" s="30">
        <v>231</v>
      </c>
      <c r="K183" s="75"/>
      <c r="L183" s="31">
        <v>77</v>
      </c>
      <c r="M183" s="47">
        <f t="shared" si="43"/>
        <v>0.33333333333333331</v>
      </c>
      <c r="N183" s="31">
        <v>140</v>
      </c>
      <c r="O183" s="47">
        <f t="shared" si="44"/>
        <v>0.60606060606060608</v>
      </c>
      <c r="P183" s="31">
        <v>0</v>
      </c>
      <c r="Q183" s="47">
        <f t="shared" si="45"/>
        <v>0</v>
      </c>
      <c r="R183" s="31">
        <v>0</v>
      </c>
      <c r="S183" s="47">
        <f t="shared" si="46"/>
        <v>0</v>
      </c>
      <c r="T183" s="31">
        <v>0</v>
      </c>
      <c r="U183" s="47">
        <f t="shared" si="47"/>
        <v>0</v>
      </c>
      <c r="V183" s="31">
        <v>0</v>
      </c>
      <c r="W183" s="47">
        <f t="shared" si="48"/>
        <v>0</v>
      </c>
      <c r="X183" s="31">
        <v>14</v>
      </c>
      <c r="Y183" s="47">
        <f t="shared" si="49"/>
        <v>6.0606060606060608E-2</v>
      </c>
      <c r="Z183" s="47">
        <f t="shared" si="50"/>
        <v>0.66666666666666674</v>
      </c>
      <c r="AA183" s="67"/>
      <c r="AB183" s="31">
        <v>229</v>
      </c>
      <c r="AC183" s="31">
        <v>2</v>
      </c>
      <c r="AD183" s="47">
        <f t="shared" si="51"/>
        <v>8.658008658008658E-3</v>
      </c>
      <c r="AF183" s="86">
        <f t="shared" si="52"/>
        <v>1</v>
      </c>
      <c r="AG183" s="6">
        <f t="shared" si="53"/>
        <v>155</v>
      </c>
    </row>
    <row r="184" spans="3:33" x14ac:dyDescent="0.25">
      <c r="C184" s="5" t="s">
        <v>493</v>
      </c>
      <c r="D184" s="6">
        <v>540122</v>
      </c>
      <c r="E184" s="6" t="s">
        <v>180</v>
      </c>
      <c r="F184" s="6" t="s">
        <v>349</v>
      </c>
      <c r="G184" s="6" t="s">
        <v>1</v>
      </c>
      <c r="H184" s="6">
        <v>1</v>
      </c>
      <c r="I184" s="92">
        <v>0.91958443422198666</v>
      </c>
      <c r="J184" s="30">
        <v>623</v>
      </c>
      <c r="K184" s="75"/>
      <c r="L184" s="31">
        <v>580</v>
      </c>
      <c r="M184" s="47">
        <f t="shared" si="43"/>
        <v>0.9309791332263242</v>
      </c>
      <c r="N184" s="31">
        <v>31</v>
      </c>
      <c r="O184" s="47">
        <f t="shared" si="44"/>
        <v>4.9759229534510431E-2</v>
      </c>
      <c r="P184" s="31">
        <v>0</v>
      </c>
      <c r="Q184" s="47">
        <f t="shared" si="45"/>
        <v>0</v>
      </c>
      <c r="R184" s="31">
        <v>0</v>
      </c>
      <c r="S184" s="47">
        <f t="shared" si="46"/>
        <v>0</v>
      </c>
      <c r="T184" s="31">
        <v>0</v>
      </c>
      <c r="U184" s="47">
        <f t="shared" si="47"/>
        <v>0</v>
      </c>
      <c r="V184" s="31">
        <v>0</v>
      </c>
      <c r="W184" s="47">
        <f t="shared" si="48"/>
        <v>0</v>
      </c>
      <c r="X184" s="31">
        <v>12</v>
      </c>
      <c r="Y184" s="47">
        <f t="shared" si="49"/>
        <v>1.9261637239165328E-2</v>
      </c>
      <c r="Z184" s="47">
        <f t="shared" si="50"/>
        <v>6.9020866773675763E-2</v>
      </c>
      <c r="AA184" s="67"/>
      <c r="AB184" s="31">
        <v>623</v>
      </c>
      <c r="AC184" s="31">
        <v>0</v>
      </c>
      <c r="AD184" s="47">
        <f t="shared" si="51"/>
        <v>0</v>
      </c>
      <c r="AF184" s="6">
        <f t="shared" si="52"/>
        <v>112</v>
      </c>
      <c r="AG184" s="6">
        <f t="shared" si="53"/>
        <v>215</v>
      </c>
    </row>
    <row r="185" spans="3:33" x14ac:dyDescent="0.25">
      <c r="C185" s="5" t="s">
        <v>494</v>
      </c>
      <c r="D185" s="6">
        <v>540123</v>
      </c>
      <c r="E185" s="6" t="s">
        <v>181</v>
      </c>
      <c r="F185" s="6" t="s">
        <v>349</v>
      </c>
      <c r="G185" s="6" t="s">
        <v>1</v>
      </c>
      <c r="H185" s="6">
        <v>1</v>
      </c>
      <c r="I185" s="92">
        <v>6.0584241757869179</v>
      </c>
      <c r="J185" s="30">
        <v>3590</v>
      </c>
      <c r="K185" s="75"/>
      <c r="L185" s="31">
        <v>2428</v>
      </c>
      <c r="M185" s="47">
        <f t="shared" si="43"/>
        <v>0.67632311977715875</v>
      </c>
      <c r="N185" s="31">
        <v>1033</v>
      </c>
      <c r="O185" s="47">
        <f t="shared" si="44"/>
        <v>0.28774373259052927</v>
      </c>
      <c r="P185" s="31">
        <v>9</v>
      </c>
      <c r="Q185" s="47">
        <f t="shared" si="45"/>
        <v>2.5069637883008357E-3</v>
      </c>
      <c r="R185" s="31">
        <v>9</v>
      </c>
      <c r="S185" s="47">
        <f t="shared" si="46"/>
        <v>2.5069637883008357E-3</v>
      </c>
      <c r="T185" s="31">
        <v>0</v>
      </c>
      <c r="U185" s="47">
        <f t="shared" si="47"/>
        <v>0</v>
      </c>
      <c r="V185" s="31">
        <v>25</v>
      </c>
      <c r="W185" s="47">
        <f t="shared" si="48"/>
        <v>6.9637883008356544E-3</v>
      </c>
      <c r="X185" s="31">
        <v>86</v>
      </c>
      <c r="Y185" s="47">
        <f t="shared" si="49"/>
        <v>2.3955431754874652E-2</v>
      </c>
      <c r="Z185" s="47">
        <f t="shared" si="50"/>
        <v>0.32367688022284125</v>
      </c>
      <c r="AA185" s="67"/>
      <c r="AB185" s="31">
        <v>3265</v>
      </c>
      <c r="AC185" s="31">
        <v>325</v>
      </c>
      <c r="AD185" s="47">
        <f t="shared" si="51"/>
        <v>9.0529247910863503E-2</v>
      </c>
      <c r="AF185" s="86">
        <f t="shared" si="52"/>
        <v>6</v>
      </c>
      <c r="AG185" s="86">
        <f t="shared" si="53"/>
        <v>4</v>
      </c>
    </row>
    <row r="186" spans="3:33" x14ac:dyDescent="0.25">
      <c r="C186" s="7" t="s">
        <v>349</v>
      </c>
      <c r="D186" s="8"/>
      <c r="E186" s="8" t="s">
        <v>182</v>
      </c>
      <c r="F186" s="8"/>
      <c r="G186" s="8" t="s">
        <v>2</v>
      </c>
      <c r="H186" s="8">
        <v>1</v>
      </c>
      <c r="I186" s="41">
        <v>534.51682824919578</v>
      </c>
      <c r="J186" s="27">
        <v>19111</v>
      </c>
      <c r="K186" s="76"/>
      <c r="L186" s="27">
        <v>16195</v>
      </c>
      <c r="M186" s="49">
        <f t="shared" si="43"/>
        <v>0.8474177175448695</v>
      </c>
      <c r="N186" s="27">
        <v>2163</v>
      </c>
      <c r="O186" s="49">
        <f t="shared" si="44"/>
        <v>0.11318089058657317</v>
      </c>
      <c r="P186" s="48">
        <v>22</v>
      </c>
      <c r="Q186" s="49">
        <f t="shared" si="45"/>
        <v>1.1511694835435089E-3</v>
      </c>
      <c r="R186" s="48">
        <v>20</v>
      </c>
      <c r="S186" s="49">
        <f t="shared" si="46"/>
        <v>1.0465177123122808E-3</v>
      </c>
      <c r="T186" s="48">
        <v>4</v>
      </c>
      <c r="U186" s="49">
        <f t="shared" si="47"/>
        <v>2.0930354246245618E-4</v>
      </c>
      <c r="V186" s="48">
        <v>56</v>
      </c>
      <c r="W186" s="49">
        <f t="shared" si="48"/>
        <v>2.9302495944743866E-3</v>
      </c>
      <c r="X186" s="48">
        <v>651</v>
      </c>
      <c r="Y186" s="49">
        <f t="shared" si="49"/>
        <v>3.4064151535764746E-2</v>
      </c>
      <c r="Z186" s="49">
        <f t="shared" si="50"/>
        <v>0.15258228245513056</v>
      </c>
      <c r="AA186" s="68"/>
      <c r="AB186" s="48">
        <v>18721</v>
      </c>
      <c r="AC186" s="48">
        <v>390</v>
      </c>
      <c r="AD186" s="49">
        <f t="shared" si="51"/>
        <v>2.0407095390089478E-2</v>
      </c>
      <c r="AF186" s="85">
        <f t="shared" si="52"/>
        <v>4</v>
      </c>
      <c r="AG186" s="85">
        <f t="shared" si="53"/>
        <v>7</v>
      </c>
    </row>
    <row r="187" spans="3:33" x14ac:dyDescent="0.25">
      <c r="C187" s="9" t="s">
        <v>624</v>
      </c>
      <c r="D187" s="10">
        <v>540124</v>
      </c>
      <c r="E187" s="10" t="s">
        <v>9</v>
      </c>
      <c r="F187" s="10" t="s">
        <v>350</v>
      </c>
      <c r="G187" s="10" t="s">
        <v>0</v>
      </c>
      <c r="H187" s="10">
        <v>1</v>
      </c>
      <c r="I187" s="93">
        <v>406.90555336004843</v>
      </c>
      <c r="J187" s="40">
        <f>J193-J192-J191-J190-J189-J188</f>
        <v>42763</v>
      </c>
      <c r="K187" s="74"/>
      <c r="L187" s="40">
        <f t="shared" ref="L187:X187" si="60">L193-L192-L191-L190-L189-L188</f>
        <v>39467</v>
      </c>
      <c r="M187" s="46">
        <f t="shared" si="43"/>
        <v>0.92292402310408528</v>
      </c>
      <c r="N187" s="40">
        <f t="shared" si="60"/>
        <v>1125</v>
      </c>
      <c r="O187" s="46">
        <f t="shared" si="44"/>
        <v>2.6307789444145638E-2</v>
      </c>
      <c r="P187" s="40">
        <f t="shared" si="60"/>
        <v>105</v>
      </c>
      <c r="Q187" s="46">
        <f t="shared" si="45"/>
        <v>2.4553936814535929E-3</v>
      </c>
      <c r="R187" s="40">
        <f t="shared" si="60"/>
        <v>181</v>
      </c>
      <c r="S187" s="46">
        <f t="shared" si="46"/>
        <v>4.2326310127914317E-3</v>
      </c>
      <c r="T187" s="40">
        <f t="shared" si="60"/>
        <v>0</v>
      </c>
      <c r="U187" s="46">
        <f t="shared" si="47"/>
        <v>0</v>
      </c>
      <c r="V187" s="40">
        <f t="shared" si="60"/>
        <v>142</v>
      </c>
      <c r="W187" s="46">
        <f t="shared" si="48"/>
        <v>3.3206276453943829E-3</v>
      </c>
      <c r="X187" s="40">
        <f t="shared" si="60"/>
        <v>1743</v>
      </c>
      <c r="Y187" s="46">
        <f t="shared" si="49"/>
        <v>4.0759535112129645E-2</v>
      </c>
      <c r="Z187" s="46">
        <f t="shared" si="50"/>
        <v>7.7075976895914694E-2</v>
      </c>
      <c r="AA187" s="66"/>
      <c r="AB187" s="40">
        <f>AB193-AB192-AB191-AB190-AB189-AB188</f>
        <v>42327</v>
      </c>
      <c r="AC187" s="40">
        <f>AC193-AC192-AC191-AC190-AC189-AC188</f>
        <v>436</v>
      </c>
      <c r="AD187" s="46">
        <f t="shared" si="51"/>
        <v>1.0195729953464443E-2</v>
      </c>
      <c r="AF187" s="10">
        <f t="shared" si="52"/>
        <v>11</v>
      </c>
      <c r="AG187" s="10">
        <f t="shared" si="53"/>
        <v>22</v>
      </c>
    </row>
    <row r="188" spans="3:33" x14ac:dyDescent="0.25">
      <c r="C188" s="13" t="s">
        <v>495</v>
      </c>
      <c r="D188" s="14">
        <v>540172</v>
      </c>
      <c r="E188" s="14" t="s">
        <v>183</v>
      </c>
      <c r="F188" s="14" t="s">
        <v>350</v>
      </c>
      <c r="G188" s="14" t="s">
        <v>1</v>
      </c>
      <c r="H188" s="14">
        <v>1</v>
      </c>
      <c r="I188" s="95">
        <v>0.39360729902565544</v>
      </c>
      <c r="J188" s="35">
        <v>962</v>
      </c>
      <c r="K188" s="79"/>
      <c r="L188" s="35">
        <v>821</v>
      </c>
      <c r="M188" s="51">
        <f t="shared" si="43"/>
        <v>0.85343035343035345</v>
      </c>
      <c r="N188" s="35">
        <v>75</v>
      </c>
      <c r="O188" s="51">
        <f t="shared" si="44"/>
        <v>7.7962577962577967E-2</v>
      </c>
      <c r="P188" s="35">
        <v>5</v>
      </c>
      <c r="Q188" s="51">
        <f t="shared" si="45"/>
        <v>5.1975051975051978E-3</v>
      </c>
      <c r="R188" s="35">
        <v>17</v>
      </c>
      <c r="S188" s="51">
        <f t="shared" si="46"/>
        <v>1.7671517671517672E-2</v>
      </c>
      <c r="T188" s="35">
        <v>3</v>
      </c>
      <c r="U188" s="51">
        <f t="shared" si="47"/>
        <v>3.1185031185031187E-3</v>
      </c>
      <c r="V188" s="35">
        <v>4</v>
      </c>
      <c r="W188" s="51">
        <f t="shared" si="48"/>
        <v>4.1580041580041582E-3</v>
      </c>
      <c r="X188" s="35">
        <v>37</v>
      </c>
      <c r="Y188" s="51">
        <f t="shared" si="49"/>
        <v>3.8461538461538464E-2</v>
      </c>
      <c r="Z188" s="51">
        <f t="shared" si="50"/>
        <v>0.14656964656964658</v>
      </c>
      <c r="AA188" s="70"/>
      <c r="AB188" s="35">
        <v>949</v>
      </c>
      <c r="AC188" s="35">
        <v>13</v>
      </c>
      <c r="AD188" s="51">
        <f t="shared" si="51"/>
        <v>1.3513513513513514E-2</v>
      </c>
      <c r="AF188" s="14">
        <f t="shared" si="52"/>
        <v>34</v>
      </c>
      <c r="AG188" s="14">
        <f t="shared" si="53"/>
        <v>110</v>
      </c>
    </row>
    <row r="189" spans="3:33" x14ac:dyDescent="0.25">
      <c r="C189" s="5" t="s">
        <v>496</v>
      </c>
      <c r="D189" s="6">
        <v>540285</v>
      </c>
      <c r="E189" s="6" t="s">
        <v>184</v>
      </c>
      <c r="F189" s="6" t="s">
        <v>350</v>
      </c>
      <c r="G189" s="6" t="s">
        <v>1</v>
      </c>
      <c r="H189" s="6">
        <v>1</v>
      </c>
      <c r="I189" s="92">
        <v>9.0156785729920568</v>
      </c>
      <c r="J189" s="30">
        <v>9658</v>
      </c>
      <c r="K189" s="75"/>
      <c r="L189" s="31">
        <v>6891</v>
      </c>
      <c r="M189" s="47">
        <f t="shared" si="43"/>
        <v>0.71350176019879896</v>
      </c>
      <c r="N189" s="31">
        <v>2107</v>
      </c>
      <c r="O189" s="47">
        <f t="shared" si="44"/>
        <v>0.21816110996065438</v>
      </c>
      <c r="P189" s="31">
        <v>42</v>
      </c>
      <c r="Q189" s="47">
        <f t="shared" si="45"/>
        <v>4.3487264443984259E-3</v>
      </c>
      <c r="R189" s="31">
        <v>44</v>
      </c>
      <c r="S189" s="47">
        <f t="shared" si="46"/>
        <v>4.5558086560364463E-3</v>
      </c>
      <c r="T189" s="31">
        <v>2</v>
      </c>
      <c r="U189" s="47">
        <f t="shared" si="47"/>
        <v>2.0708221163802029E-4</v>
      </c>
      <c r="V189" s="31">
        <v>70</v>
      </c>
      <c r="W189" s="47">
        <f t="shared" si="48"/>
        <v>7.2478774073307106E-3</v>
      </c>
      <c r="X189" s="31">
        <v>502</v>
      </c>
      <c r="Y189" s="47">
        <f t="shared" si="49"/>
        <v>5.1977635121143097E-2</v>
      </c>
      <c r="Z189" s="47">
        <f t="shared" si="50"/>
        <v>0.28649823980120109</v>
      </c>
      <c r="AA189" s="67"/>
      <c r="AB189" s="31">
        <v>9538</v>
      </c>
      <c r="AC189" s="31">
        <v>120</v>
      </c>
      <c r="AD189" s="47">
        <f t="shared" si="51"/>
        <v>1.2424932698281217E-2</v>
      </c>
      <c r="AF189" s="6">
        <f t="shared" si="52"/>
        <v>12</v>
      </c>
      <c r="AG189" s="6">
        <f t="shared" si="53"/>
        <v>117</v>
      </c>
    </row>
    <row r="190" spans="3:33" x14ac:dyDescent="0.25">
      <c r="C190" s="5" t="s">
        <v>497</v>
      </c>
      <c r="D190" s="6">
        <v>540125</v>
      </c>
      <c r="E190" s="6" t="s">
        <v>185</v>
      </c>
      <c r="F190" s="6" t="s">
        <v>350</v>
      </c>
      <c r="G190" s="6" t="s">
        <v>1</v>
      </c>
      <c r="H190" s="6">
        <v>1</v>
      </c>
      <c r="I190" s="92">
        <v>0.58349461918822554</v>
      </c>
      <c r="J190" s="30">
        <v>276</v>
      </c>
      <c r="K190" s="75"/>
      <c r="L190" s="31">
        <v>238</v>
      </c>
      <c r="M190" s="47">
        <f t="shared" si="43"/>
        <v>0.8623188405797102</v>
      </c>
      <c r="N190" s="31">
        <v>15</v>
      </c>
      <c r="O190" s="47">
        <f t="shared" si="44"/>
        <v>5.434782608695652E-2</v>
      </c>
      <c r="P190" s="31">
        <v>1</v>
      </c>
      <c r="Q190" s="47">
        <f t="shared" si="45"/>
        <v>3.6231884057971015E-3</v>
      </c>
      <c r="R190" s="31">
        <v>1</v>
      </c>
      <c r="S190" s="47">
        <f t="shared" si="46"/>
        <v>3.6231884057971015E-3</v>
      </c>
      <c r="T190" s="31">
        <v>0</v>
      </c>
      <c r="U190" s="47">
        <f t="shared" si="47"/>
        <v>0</v>
      </c>
      <c r="V190" s="31">
        <v>2</v>
      </c>
      <c r="W190" s="47">
        <f t="shared" si="48"/>
        <v>7.246376811594203E-3</v>
      </c>
      <c r="X190" s="31">
        <v>19</v>
      </c>
      <c r="Y190" s="47">
        <f t="shared" si="49"/>
        <v>6.8840579710144928E-2</v>
      </c>
      <c r="Z190" s="47">
        <f t="shared" si="50"/>
        <v>0.13768115942028986</v>
      </c>
      <c r="AA190" s="67"/>
      <c r="AB190" s="31">
        <v>275</v>
      </c>
      <c r="AC190" s="31">
        <v>1</v>
      </c>
      <c r="AD190" s="47">
        <f t="shared" si="51"/>
        <v>3.6231884057971015E-3</v>
      </c>
      <c r="AF190" s="6">
        <f t="shared" si="52"/>
        <v>40</v>
      </c>
      <c r="AG190" s="6">
        <f t="shared" si="53"/>
        <v>198</v>
      </c>
    </row>
    <row r="191" spans="3:33" x14ac:dyDescent="0.25">
      <c r="C191" s="5" t="s">
        <v>498</v>
      </c>
      <c r="D191" s="6">
        <v>540127</v>
      </c>
      <c r="E191" s="6" t="s">
        <v>186</v>
      </c>
      <c r="F191" s="6" t="s">
        <v>350</v>
      </c>
      <c r="G191" s="6" t="s">
        <v>1</v>
      </c>
      <c r="H191" s="6">
        <v>1</v>
      </c>
      <c r="I191" s="92">
        <v>0.4195654269554191</v>
      </c>
      <c r="J191" s="30">
        <v>133</v>
      </c>
      <c r="K191" s="75"/>
      <c r="L191" s="31">
        <v>123</v>
      </c>
      <c r="M191" s="47">
        <f t="shared" si="43"/>
        <v>0.92481203007518797</v>
      </c>
      <c r="N191" s="31">
        <v>2</v>
      </c>
      <c r="O191" s="47">
        <f t="shared" si="44"/>
        <v>1.5037593984962405E-2</v>
      </c>
      <c r="P191" s="31">
        <v>0</v>
      </c>
      <c r="Q191" s="47">
        <f t="shared" si="45"/>
        <v>0</v>
      </c>
      <c r="R191" s="31">
        <v>1</v>
      </c>
      <c r="S191" s="47">
        <f t="shared" si="46"/>
        <v>7.5187969924812026E-3</v>
      </c>
      <c r="T191" s="31">
        <v>0</v>
      </c>
      <c r="U191" s="47">
        <f t="shared" si="47"/>
        <v>0</v>
      </c>
      <c r="V191" s="31">
        <v>0</v>
      </c>
      <c r="W191" s="47">
        <f t="shared" si="48"/>
        <v>0</v>
      </c>
      <c r="X191" s="31">
        <v>7</v>
      </c>
      <c r="Y191" s="47">
        <f t="shared" si="49"/>
        <v>5.2631578947368418E-2</v>
      </c>
      <c r="Z191" s="47">
        <f t="shared" si="50"/>
        <v>7.5187969924812026E-2</v>
      </c>
      <c r="AA191" s="67"/>
      <c r="AB191" s="31">
        <v>130</v>
      </c>
      <c r="AC191" s="31">
        <v>3</v>
      </c>
      <c r="AD191" s="47">
        <f t="shared" si="51"/>
        <v>2.2556390977443608E-2</v>
      </c>
      <c r="AF191" s="6">
        <f t="shared" si="52"/>
        <v>92</v>
      </c>
      <c r="AG191" s="6">
        <f t="shared" si="53"/>
        <v>44</v>
      </c>
    </row>
    <row r="192" spans="3:33" x14ac:dyDescent="0.25">
      <c r="C192" s="5" t="s">
        <v>499</v>
      </c>
      <c r="D192" s="6">
        <v>540128</v>
      </c>
      <c r="E192" s="6" t="s">
        <v>187</v>
      </c>
      <c r="F192" s="6" t="s">
        <v>350</v>
      </c>
      <c r="G192" s="6" t="s">
        <v>1</v>
      </c>
      <c r="H192" s="6">
        <v>1</v>
      </c>
      <c r="I192" s="92">
        <v>3.0503165213432779</v>
      </c>
      <c r="J192" s="30">
        <v>5872</v>
      </c>
      <c r="K192" s="75"/>
      <c r="L192" s="31">
        <v>5014</v>
      </c>
      <c r="M192" s="47">
        <f t="shared" si="43"/>
        <v>0.85388283378746599</v>
      </c>
      <c r="N192" s="31">
        <v>396</v>
      </c>
      <c r="O192" s="47">
        <f t="shared" si="44"/>
        <v>6.743869209809264E-2</v>
      </c>
      <c r="P192" s="31">
        <v>23</v>
      </c>
      <c r="Q192" s="47">
        <f t="shared" si="45"/>
        <v>3.916893732970027E-3</v>
      </c>
      <c r="R192" s="31">
        <v>52</v>
      </c>
      <c r="S192" s="47">
        <f t="shared" si="46"/>
        <v>8.855585831062671E-3</v>
      </c>
      <c r="T192" s="31">
        <v>2</v>
      </c>
      <c r="U192" s="47">
        <f t="shared" si="47"/>
        <v>3.4059945504087192E-4</v>
      </c>
      <c r="V192" s="31">
        <v>48</v>
      </c>
      <c r="W192" s="47">
        <f t="shared" si="48"/>
        <v>8.1743869209809257E-3</v>
      </c>
      <c r="X192" s="31">
        <v>337</v>
      </c>
      <c r="Y192" s="47">
        <f t="shared" si="49"/>
        <v>5.7391008174386922E-2</v>
      </c>
      <c r="Z192" s="47">
        <f t="shared" si="50"/>
        <v>0.14611716621253407</v>
      </c>
      <c r="AA192" s="67"/>
      <c r="AB192" s="31">
        <v>5740</v>
      </c>
      <c r="AC192" s="31">
        <v>132</v>
      </c>
      <c r="AD192" s="47">
        <f t="shared" si="51"/>
        <v>2.2479564032697547E-2</v>
      </c>
      <c r="AF192" s="6">
        <f t="shared" si="52"/>
        <v>36</v>
      </c>
      <c r="AG192" s="6">
        <f t="shared" si="53"/>
        <v>46</v>
      </c>
    </row>
    <row r="193" spans="3:33" x14ac:dyDescent="0.25">
      <c r="C193" s="7" t="s">
        <v>350</v>
      </c>
      <c r="D193" s="8"/>
      <c r="E193" s="8" t="s">
        <v>188</v>
      </c>
      <c r="F193" s="8"/>
      <c r="G193" s="8" t="s">
        <v>2</v>
      </c>
      <c r="H193" s="8">
        <v>1</v>
      </c>
      <c r="I193" s="41">
        <v>420.36821579955307</v>
      </c>
      <c r="J193" s="27">
        <v>59664</v>
      </c>
      <c r="K193" s="76"/>
      <c r="L193" s="27">
        <v>52554</v>
      </c>
      <c r="M193" s="49">
        <f t="shared" si="43"/>
        <v>0.88083266291230888</v>
      </c>
      <c r="N193" s="27">
        <v>3720</v>
      </c>
      <c r="O193" s="49">
        <f t="shared" si="44"/>
        <v>6.2349155269509252E-2</v>
      </c>
      <c r="P193" s="48">
        <v>176</v>
      </c>
      <c r="Q193" s="49">
        <f t="shared" si="45"/>
        <v>2.9498525073746312E-3</v>
      </c>
      <c r="R193" s="48">
        <v>296</v>
      </c>
      <c r="S193" s="49">
        <f t="shared" si="46"/>
        <v>4.9611155805846067E-3</v>
      </c>
      <c r="T193" s="48">
        <v>7</v>
      </c>
      <c r="U193" s="49">
        <f t="shared" si="47"/>
        <v>1.1732367927058192E-4</v>
      </c>
      <c r="V193" s="48">
        <v>266</v>
      </c>
      <c r="W193" s="49">
        <f t="shared" si="48"/>
        <v>4.4582998122821129E-3</v>
      </c>
      <c r="X193" s="48">
        <v>2645</v>
      </c>
      <c r="Y193" s="49">
        <f t="shared" si="49"/>
        <v>4.4331590238669887E-2</v>
      </c>
      <c r="Z193" s="49">
        <f t="shared" si="50"/>
        <v>0.11916733708769107</v>
      </c>
      <c r="AA193" s="68"/>
      <c r="AB193" s="48">
        <v>58959</v>
      </c>
      <c r="AC193" s="48">
        <v>705</v>
      </c>
      <c r="AD193" s="49">
        <f t="shared" si="51"/>
        <v>1.1816170555108607E-2</v>
      </c>
      <c r="AF193" s="85">
        <f t="shared" si="52"/>
        <v>9</v>
      </c>
      <c r="AG193" s="81">
        <f t="shared" si="53"/>
        <v>26</v>
      </c>
    </row>
    <row r="194" spans="3:33" x14ac:dyDescent="0.25">
      <c r="C194" s="9" t="s">
        <v>625</v>
      </c>
      <c r="D194" s="10">
        <v>540129</v>
      </c>
      <c r="E194" s="10" t="s">
        <v>9</v>
      </c>
      <c r="F194" s="10" t="s">
        <v>351</v>
      </c>
      <c r="G194" s="10" t="s">
        <v>0</v>
      </c>
      <c r="H194" s="10">
        <v>8</v>
      </c>
      <c r="I194" s="93">
        <v>325.21674343670617</v>
      </c>
      <c r="J194" s="40">
        <f>J200-J199-J198-J197-J196-J195</f>
        <v>19693</v>
      </c>
      <c r="K194" s="74"/>
      <c r="L194" s="40">
        <f t="shared" ref="L194:X194" si="61">L200-L199-L198-L197-L196-L195</f>
        <v>18640</v>
      </c>
      <c r="M194" s="46">
        <f t="shared" si="43"/>
        <v>0.94652922358198344</v>
      </c>
      <c r="N194" s="40">
        <f t="shared" si="61"/>
        <v>178</v>
      </c>
      <c r="O194" s="46">
        <f t="shared" si="44"/>
        <v>9.0387447316305283E-3</v>
      </c>
      <c r="P194" s="40">
        <f t="shared" si="61"/>
        <v>20</v>
      </c>
      <c r="Q194" s="46">
        <f t="shared" si="45"/>
        <v>1.0155892956888234E-3</v>
      </c>
      <c r="R194" s="40">
        <f t="shared" si="61"/>
        <v>86</v>
      </c>
      <c r="S194" s="46">
        <f t="shared" si="46"/>
        <v>4.3670339714619406E-3</v>
      </c>
      <c r="T194" s="40">
        <f t="shared" si="61"/>
        <v>4</v>
      </c>
      <c r="U194" s="46">
        <f t="shared" si="47"/>
        <v>2.031178591377647E-4</v>
      </c>
      <c r="V194" s="40">
        <f t="shared" si="61"/>
        <v>67</v>
      </c>
      <c r="W194" s="46">
        <f t="shared" si="48"/>
        <v>3.4022241405575583E-3</v>
      </c>
      <c r="X194" s="40">
        <f t="shared" si="61"/>
        <v>698</v>
      </c>
      <c r="Y194" s="46">
        <f t="shared" si="49"/>
        <v>3.5444066419539941E-2</v>
      </c>
      <c r="Z194" s="46">
        <f t="shared" si="50"/>
        <v>5.3470776418016557E-2</v>
      </c>
      <c r="AA194" s="66"/>
      <c r="AB194" s="40">
        <f>AB200-AB199-AB198-AB197-AB196-AB195</f>
        <v>19500</v>
      </c>
      <c r="AC194" s="40">
        <f>AC200-AC199-AC198-AC197-AC196-AC195</f>
        <v>193</v>
      </c>
      <c r="AD194" s="46">
        <f t="shared" si="51"/>
        <v>9.800436703397147E-3</v>
      </c>
      <c r="AF194" s="10">
        <f t="shared" si="52"/>
        <v>28</v>
      </c>
      <c r="AG194" s="10">
        <f t="shared" si="53"/>
        <v>23</v>
      </c>
    </row>
    <row r="195" spans="3:33" x14ac:dyDescent="0.25">
      <c r="C195" s="17" t="s">
        <v>500</v>
      </c>
      <c r="D195" s="18">
        <v>545555</v>
      </c>
      <c r="E195" s="18" t="s">
        <v>189</v>
      </c>
      <c r="F195" s="18" t="s">
        <v>351</v>
      </c>
      <c r="G195" s="18" t="s">
        <v>1</v>
      </c>
      <c r="H195" s="18">
        <v>8</v>
      </c>
      <c r="I195" s="97">
        <v>1.3034721910686744</v>
      </c>
      <c r="J195" s="117">
        <v>860</v>
      </c>
      <c r="K195" s="75"/>
      <c r="L195" s="117">
        <v>818</v>
      </c>
      <c r="M195" s="118">
        <f t="shared" si="43"/>
        <v>0.9511627906976744</v>
      </c>
      <c r="N195" s="117">
        <v>3</v>
      </c>
      <c r="O195" s="118">
        <f t="shared" si="44"/>
        <v>3.4883720930232558E-3</v>
      </c>
      <c r="P195" s="117">
        <v>2</v>
      </c>
      <c r="Q195" s="118">
        <f t="shared" si="45"/>
        <v>2.3255813953488372E-3</v>
      </c>
      <c r="R195" s="117">
        <v>1</v>
      </c>
      <c r="S195" s="118">
        <f t="shared" si="46"/>
        <v>1.1627906976744186E-3</v>
      </c>
      <c r="T195" s="117">
        <v>0</v>
      </c>
      <c r="U195" s="118">
        <f t="shared" si="47"/>
        <v>0</v>
      </c>
      <c r="V195" s="117">
        <v>1</v>
      </c>
      <c r="W195" s="118">
        <f t="shared" si="48"/>
        <v>1.1627906976744186E-3</v>
      </c>
      <c r="X195" s="117">
        <v>35</v>
      </c>
      <c r="Y195" s="118">
        <f t="shared" si="49"/>
        <v>4.0697674418604654E-2</v>
      </c>
      <c r="Z195" s="118">
        <f t="shared" si="50"/>
        <v>4.8837209302325574E-2</v>
      </c>
      <c r="AA195" s="119"/>
      <c r="AB195" s="117">
        <v>854</v>
      </c>
      <c r="AC195" s="117">
        <v>6</v>
      </c>
      <c r="AD195" s="118">
        <f t="shared" si="51"/>
        <v>6.9767441860465115E-3</v>
      </c>
      <c r="AE195" s="120"/>
      <c r="AF195" s="18">
        <f t="shared" si="52"/>
        <v>168</v>
      </c>
      <c r="AG195" s="18">
        <f t="shared" si="53"/>
        <v>172</v>
      </c>
    </row>
    <row r="196" spans="3:33" x14ac:dyDescent="0.25">
      <c r="C196" s="11" t="s">
        <v>501</v>
      </c>
      <c r="D196" s="12">
        <v>540091</v>
      </c>
      <c r="E196" s="12" t="s">
        <v>190</v>
      </c>
      <c r="F196" s="12" t="s">
        <v>351</v>
      </c>
      <c r="G196" s="12" t="s">
        <v>1</v>
      </c>
      <c r="H196" s="12">
        <v>8</v>
      </c>
      <c r="I196" s="94">
        <v>0.2575088257502347</v>
      </c>
      <c r="J196" s="34">
        <v>212</v>
      </c>
      <c r="K196" s="77"/>
      <c r="L196" s="34">
        <v>203</v>
      </c>
      <c r="M196" s="50">
        <f t="shared" si="43"/>
        <v>0.95754716981132071</v>
      </c>
      <c r="N196" s="34">
        <v>2</v>
      </c>
      <c r="O196" s="50">
        <f t="shared" si="44"/>
        <v>9.433962264150943E-3</v>
      </c>
      <c r="P196" s="34">
        <v>0</v>
      </c>
      <c r="Q196" s="50">
        <f t="shared" si="45"/>
        <v>0</v>
      </c>
      <c r="R196" s="34">
        <v>0</v>
      </c>
      <c r="S196" s="50">
        <f t="shared" si="46"/>
        <v>0</v>
      </c>
      <c r="T196" s="34">
        <v>0</v>
      </c>
      <c r="U196" s="50">
        <f t="shared" si="47"/>
        <v>0</v>
      </c>
      <c r="V196" s="34">
        <v>0</v>
      </c>
      <c r="W196" s="50">
        <f t="shared" si="48"/>
        <v>0</v>
      </c>
      <c r="X196" s="34">
        <v>7</v>
      </c>
      <c r="Y196" s="50">
        <f t="shared" si="49"/>
        <v>3.3018867924528301E-2</v>
      </c>
      <c r="Z196" s="50">
        <f t="shared" si="50"/>
        <v>4.2452830188679243E-2</v>
      </c>
      <c r="AA196" s="69"/>
      <c r="AB196" s="34">
        <v>209</v>
      </c>
      <c r="AC196" s="34">
        <v>3</v>
      </c>
      <c r="AD196" s="50">
        <f t="shared" si="51"/>
        <v>1.4150943396226415E-2</v>
      </c>
      <c r="AF196" s="12">
        <f t="shared" si="52"/>
        <v>188</v>
      </c>
      <c r="AG196" s="12">
        <f t="shared" si="53"/>
        <v>103</v>
      </c>
    </row>
    <row r="197" spans="3:33" x14ac:dyDescent="0.25">
      <c r="C197" s="5" t="s">
        <v>502</v>
      </c>
      <c r="D197" s="6">
        <v>540130</v>
      </c>
      <c r="E197" s="6" t="s">
        <v>191</v>
      </c>
      <c r="F197" s="6" t="s">
        <v>351</v>
      </c>
      <c r="G197" s="6" t="s">
        <v>1</v>
      </c>
      <c r="H197" s="6">
        <v>8</v>
      </c>
      <c r="I197" s="92">
        <v>1.9662216795357732</v>
      </c>
      <c r="J197" s="30">
        <v>4864</v>
      </c>
      <c r="K197" s="75"/>
      <c r="L197" s="31">
        <v>4044</v>
      </c>
      <c r="M197" s="47">
        <f t="shared" si="43"/>
        <v>0.83141447368421051</v>
      </c>
      <c r="N197" s="31">
        <v>389</v>
      </c>
      <c r="O197" s="47">
        <f t="shared" si="44"/>
        <v>7.9975328947368418E-2</v>
      </c>
      <c r="P197" s="31">
        <v>16</v>
      </c>
      <c r="Q197" s="47">
        <f t="shared" si="45"/>
        <v>3.2894736842105261E-3</v>
      </c>
      <c r="R197" s="31">
        <v>27</v>
      </c>
      <c r="S197" s="47">
        <f t="shared" si="46"/>
        <v>5.5509868421052631E-3</v>
      </c>
      <c r="T197" s="31">
        <v>1</v>
      </c>
      <c r="U197" s="47">
        <f t="shared" si="47"/>
        <v>2.0559210526315788E-4</v>
      </c>
      <c r="V197" s="31">
        <v>26</v>
      </c>
      <c r="W197" s="47">
        <f t="shared" si="48"/>
        <v>5.3453947368421054E-3</v>
      </c>
      <c r="X197" s="31">
        <v>361</v>
      </c>
      <c r="Y197" s="47">
        <f t="shared" si="49"/>
        <v>7.421875E-2</v>
      </c>
      <c r="Z197" s="47">
        <f t="shared" si="50"/>
        <v>0.16858552631578949</v>
      </c>
      <c r="AA197" s="67"/>
      <c r="AB197" s="31">
        <v>4781</v>
      </c>
      <c r="AC197" s="31">
        <v>83</v>
      </c>
      <c r="AD197" s="47">
        <f t="shared" si="51"/>
        <v>1.7064144736842105E-2</v>
      </c>
      <c r="AF197" s="6">
        <f t="shared" si="52"/>
        <v>24</v>
      </c>
      <c r="AG197" s="6">
        <f t="shared" si="53"/>
        <v>75</v>
      </c>
    </row>
    <row r="198" spans="3:33" x14ac:dyDescent="0.25">
      <c r="C198" s="5" t="s">
        <v>503</v>
      </c>
      <c r="D198" s="6">
        <v>540131</v>
      </c>
      <c r="E198" s="6" t="s">
        <v>192</v>
      </c>
      <c r="F198" s="6" t="s">
        <v>351</v>
      </c>
      <c r="G198" s="6" t="s">
        <v>1</v>
      </c>
      <c r="H198" s="6">
        <v>8</v>
      </c>
      <c r="I198" s="92">
        <v>0.38018845040398641</v>
      </c>
      <c r="J198" s="30">
        <v>718</v>
      </c>
      <c r="K198" s="75"/>
      <c r="L198" s="31">
        <v>504</v>
      </c>
      <c r="M198" s="47">
        <f t="shared" ref="M198:M261" si="62">L198/J198</f>
        <v>0.70194986072423393</v>
      </c>
      <c r="N198" s="31">
        <v>137</v>
      </c>
      <c r="O198" s="47">
        <f t="shared" ref="O198:O261" si="63">N198/J198</f>
        <v>0.19080779944289694</v>
      </c>
      <c r="P198" s="31">
        <v>1</v>
      </c>
      <c r="Q198" s="47">
        <f t="shared" ref="Q198:Q261" si="64">P198/J198</f>
        <v>1.3927576601671309E-3</v>
      </c>
      <c r="R198" s="31">
        <v>1</v>
      </c>
      <c r="S198" s="47">
        <f t="shared" ref="S198:S261" si="65">R198/J198</f>
        <v>1.3927576601671309E-3</v>
      </c>
      <c r="T198" s="31">
        <v>0</v>
      </c>
      <c r="U198" s="47">
        <f t="shared" ref="U198:U261" si="66">T198/J198</f>
        <v>0</v>
      </c>
      <c r="V198" s="31">
        <v>3</v>
      </c>
      <c r="W198" s="47">
        <f t="shared" ref="W198:W261" si="67">V198/J198</f>
        <v>4.178272980501393E-3</v>
      </c>
      <c r="X198" s="31">
        <v>72</v>
      </c>
      <c r="Y198" s="47">
        <f t="shared" ref="Y198:Y261" si="68">X198/J198</f>
        <v>0.10027855153203342</v>
      </c>
      <c r="Z198" s="47">
        <f t="shared" ref="Z198:Z261" si="69">Y198+W198+U198+S198+Q198+O198</f>
        <v>0.29805013927576607</v>
      </c>
      <c r="AA198" s="67"/>
      <c r="AB198" s="31">
        <v>705</v>
      </c>
      <c r="AC198" s="31">
        <v>13</v>
      </c>
      <c r="AD198" s="47">
        <f t="shared" ref="AD198:AD261" si="70">AC198/J198</f>
        <v>1.8105849582172703E-2</v>
      </c>
      <c r="AF198" s="86">
        <f t="shared" ref="AF198:AF261" si="71">IF(OR($G198 = "SPLIT",$Z198= "N/A"),"",COUNTIFS($G$5:$G$361,$G198,Z$5:Z$361,"&gt;"&amp;Z198)+1)</f>
        <v>10</v>
      </c>
      <c r="AG198" s="6">
        <f t="shared" ref="AG198:AG261" si="72">IF(OR($G198 = "SPLIT",$AD198= "N/A"),"",COUNTIFS($G$5:$G$361,$G198,AD$5:AD$361,"&gt;"&amp;AD198)+1)</f>
        <v>68</v>
      </c>
    </row>
    <row r="199" spans="3:33" x14ac:dyDescent="0.25">
      <c r="C199" s="5" t="s">
        <v>504</v>
      </c>
      <c r="D199" s="6">
        <v>540155</v>
      </c>
      <c r="E199" s="6" t="s">
        <v>193</v>
      </c>
      <c r="F199" s="6" t="s">
        <v>351</v>
      </c>
      <c r="G199" s="6" t="s">
        <v>1</v>
      </c>
      <c r="H199" s="6">
        <v>8</v>
      </c>
      <c r="I199" s="92">
        <v>0.29143919382183492</v>
      </c>
      <c r="J199" s="30">
        <v>591</v>
      </c>
      <c r="K199" s="75"/>
      <c r="L199" s="31">
        <v>525</v>
      </c>
      <c r="M199" s="47">
        <f t="shared" si="62"/>
        <v>0.8883248730964467</v>
      </c>
      <c r="N199" s="31">
        <v>14</v>
      </c>
      <c r="O199" s="47">
        <f t="shared" si="63"/>
        <v>2.3688663282571912E-2</v>
      </c>
      <c r="P199" s="31">
        <v>2</v>
      </c>
      <c r="Q199" s="47">
        <f t="shared" si="64"/>
        <v>3.3840947546531302E-3</v>
      </c>
      <c r="R199" s="31">
        <v>2</v>
      </c>
      <c r="S199" s="47">
        <f t="shared" si="65"/>
        <v>3.3840947546531302E-3</v>
      </c>
      <c r="T199" s="31">
        <v>0</v>
      </c>
      <c r="U199" s="47">
        <f t="shared" si="66"/>
        <v>0</v>
      </c>
      <c r="V199" s="31">
        <v>7</v>
      </c>
      <c r="W199" s="47">
        <f t="shared" si="67"/>
        <v>1.1844331641285956E-2</v>
      </c>
      <c r="X199" s="31">
        <v>41</v>
      </c>
      <c r="Y199" s="47">
        <f t="shared" si="68"/>
        <v>6.9373942470389166E-2</v>
      </c>
      <c r="Z199" s="47">
        <f t="shared" si="69"/>
        <v>0.1116751269035533</v>
      </c>
      <c r="AA199" s="67"/>
      <c r="AB199" s="31">
        <v>580</v>
      </c>
      <c r="AC199" s="31">
        <v>11</v>
      </c>
      <c r="AD199" s="47">
        <f t="shared" si="70"/>
        <v>1.8612521150592216E-2</v>
      </c>
      <c r="AF199" s="6">
        <f t="shared" si="71"/>
        <v>55</v>
      </c>
      <c r="AG199" s="6">
        <f t="shared" si="72"/>
        <v>63</v>
      </c>
    </row>
    <row r="200" spans="3:33" x14ac:dyDescent="0.25">
      <c r="C200" s="7" t="s">
        <v>351</v>
      </c>
      <c r="D200" s="8"/>
      <c r="E200" s="8" t="s">
        <v>194</v>
      </c>
      <c r="F200" s="8"/>
      <c r="G200" s="8" t="s">
        <v>2</v>
      </c>
      <c r="H200" s="8">
        <v>8</v>
      </c>
      <c r="I200" s="41">
        <v>329.41557377728662</v>
      </c>
      <c r="J200" s="27">
        <v>26938</v>
      </c>
      <c r="K200" s="76"/>
      <c r="L200" s="27">
        <v>24734</v>
      </c>
      <c r="M200" s="49">
        <f t="shared" si="62"/>
        <v>0.9181824931323781</v>
      </c>
      <c r="N200" s="27">
        <v>723</v>
      </c>
      <c r="O200" s="49">
        <f t="shared" si="63"/>
        <v>2.6839409013289777E-2</v>
      </c>
      <c r="P200" s="48">
        <v>41</v>
      </c>
      <c r="Q200" s="49">
        <f t="shared" si="64"/>
        <v>1.5220135125102085E-3</v>
      </c>
      <c r="R200" s="48">
        <v>117</v>
      </c>
      <c r="S200" s="49">
        <f t="shared" si="65"/>
        <v>4.3433068527730344E-3</v>
      </c>
      <c r="T200" s="48">
        <v>5</v>
      </c>
      <c r="U200" s="49">
        <f t="shared" si="66"/>
        <v>1.856114039646596E-4</v>
      </c>
      <c r="V200" s="48">
        <v>104</v>
      </c>
      <c r="W200" s="49">
        <f t="shared" si="67"/>
        <v>3.8607172024649195E-3</v>
      </c>
      <c r="X200" s="48">
        <v>1214</v>
      </c>
      <c r="Y200" s="49">
        <f t="shared" si="68"/>
        <v>4.5066448882619348E-2</v>
      </c>
      <c r="Z200" s="49">
        <f t="shared" si="69"/>
        <v>8.1817506867621945E-2</v>
      </c>
      <c r="AA200" s="68"/>
      <c r="AB200" s="48">
        <v>26629</v>
      </c>
      <c r="AC200" s="48">
        <v>309</v>
      </c>
      <c r="AD200" s="49">
        <f t="shared" si="70"/>
        <v>1.1470784765015963E-2</v>
      </c>
      <c r="AF200" s="81">
        <f t="shared" si="71"/>
        <v>18</v>
      </c>
      <c r="AG200" s="81">
        <f t="shared" si="72"/>
        <v>28</v>
      </c>
    </row>
    <row r="201" spans="3:33" x14ac:dyDescent="0.25">
      <c r="C201" s="9" t="s">
        <v>626</v>
      </c>
      <c r="D201" s="10">
        <v>540133</v>
      </c>
      <c r="E201" s="10" t="s">
        <v>9</v>
      </c>
      <c r="F201" s="10" t="s">
        <v>352</v>
      </c>
      <c r="G201" s="10" t="s">
        <v>0</v>
      </c>
      <c r="H201" s="10">
        <v>2</v>
      </c>
      <c r="I201" s="93">
        <v>416.56236465560704</v>
      </c>
      <c r="J201" s="40">
        <f>J207-J206-J205-J204-J203-J202</f>
        <v>19001</v>
      </c>
      <c r="K201" s="74"/>
      <c r="L201" s="40">
        <f t="shared" ref="L201:X201" si="73">L207-L206-L205-L204-L203-L202</f>
        <v>18364</v>
      </c>
      <c r="M201" s="46">
        <f t="shared" si="62"/>
        <v>0.96647544866059676</v>
      </c>
      <c r="N201" s="40">
        <f t="shared" si="73"/>
        <v>119</v>
      </c>
      <c r="O201" s="46">
        <f t="shared" si="63"/>
        <v>6.2628282721962003E-3</v>
      </c>
      <c r="P201" s="40">
        <f t="shared" si="73"/>
        <v>14</v>
      </c>
      <c r="Q201" s="46">
        <f t="shared" si="64"/>
        <v>7.368033261407294E-4</v>
      </c>
      <c r="R201" s="40">
        <f t="shared" si="73"/>
        <v>8</v>
      </c>
      <c r="S201" s="46">
        <f t="shared" si="65"/>
        <v>4.2103047208041683E-4</v>
      </c>
      <c r="T201" s="40">
        <f t="shared" si="73"/>
        <v>0</v>
      </c>
      <c r="U201" s="46">
        <f t="shared" si="66"/>
        <v>0</v>
      </c>
      <c r="V201" s="40">
        <f t="shared" si="73"/>
        <v>31</v>
      </c>
      <c r="W201" s="46">
        <f t="shared" si="67"/>
        <v>1.6314930793116151E-3</v>
      </c>
      <c r="X201" s="40">
        <f t="shared" si="73"/>
        <v>465</v>
      </c>
      <c r="Y201" s="46">
        <f t="shared" si="68"/>
        <v>2.4472396189674228E-2</v>
      </c>
      <c r="Z201" s="46">
        <f t="shared" si="69"/>
        <v>3.3524551339403186E-2</v>
      </c>
      <c r="AA201" s="66"/>
      <c r="AB201" s="40">
        <f>AB207-AB206-AB205-AB204-AB203-AB202</f>
        <v>18883</v>
      </c>
      <c r="AC201" s="40">
        <f>AC207-AC206-AC205-AC204-AC203-AC202</f>
        <v>118</v>
      </c>
      <c r="AD201" s="46">
        <f t="shared" si="70"/>
        <v>6.2101994631861479E-3</v>
      </c>
      <c r="AF201" s="10">
        <f t="shared" si="71"/>
        <v>50</v>
      </c>
      <c r="AG201" s="10">
        <f t="shared" si="72"/>
        <v>44</v>
      </c>
    </row>
    <row r="202" spans="3:33" x14ac:dyDescent="0.25">
      <c r="C202" s="5" t="s">
        <v>505</v>
      </c>
      <c r="D202" s="6">
        <v>540134</v>
      </c>
      <c r="E202" s="6" t="s">
        <v>195</v>
      </c>
      <c r="F202" s="6" t="s">
        <v>352</v>
      </c>
      <c r="G202" s="6" t="s">
        <v>1</v>
      </c>
      <c r="H202" s="6">
        <v>2</v>
      </c>
      <c r="I202" s="92">
        <v>1.9860188030044497</v>
      </c>
      <c r="J202" s="30">
        <v>422</v>
      </c>
      <c r="K202" s="75"/>
      <c r="L202" s="31">
        <v>411</v>
      </c>
      <c r="M202" s="47">
        <f t="shared" si="62"/>
        <v>0.97393364928909953</v>
      </c>
      <c r="N202" s="31">
        <v>0</v>
      </c>
      <c r="O202" s="47">
        <f t="shared" si="63"/>
        <v>0</v>
      </c>
      <c r="P202" s="31">
        <v>2</v>
      </c>
      <c r="Q202" s="47">
        <f t="shared" si="64"/>
        <v>4.7393364928909956E-3</v>
      </c>
      <c r="R202" s="31">
        <v>1</v>
      </c>
      <c r="S202" s="47">
        <f t="shared" si="65"/>
        <v>2.3696682464454978E-3</v>
      </c>
      <c r="T202" s="31">
        <v>0</v>
      </c>
      <c r="U202" s="47">
        <f t="shared" si="66"/>
        <v>0</v>
      </c>
      <c r="V202" s="31">
        <v>0</v>
      </c>
      <c r="W202" s="47">
        <f t="shared" si="67"/>
        <v>0</v>
      </c>
      <c r="X202" s="31">
        <v>8</v>
      </c>
      <c r="Y202" s="47">
        <f t="shared" si="68"/>
        <v>1.8957345971563982E-2</v>
      </c>
      <c r="Z202" s="47">
        <f t="shared" si="69"/>
        <v>2.6066350710900476E-2</v>
      </c>
      <c r="AA202" s="67"/>
      <c r="AB202" s="31">
        <v>420</v>
      </c>
      <c r="AC202" s="31">
        <v>2</v>
      </c>
      <c r="AD202" s="47">
        <f t="shared" si="70"/>
        <v>4.7393364928909956E-3</v>
      </c>
      <c r="AF202" s="6">
        <f t="shared" si="71"/>
        <v>217</v>
      </c>
      <c r="AG202" s="6">
        <f t="shared" si="72"/>
        <v>189</v>
      </c>
    </row>
    <row r="203" spans="3:33" x14ac:dyDescent="0.25">
      <c r="C203" s="5" t="s">
        <v>506</v>
      </c>
      <c r="D203" s="6">
        <v>540135</v>
      </c>
      <c r="E203" s="6" t="s">
        <v>196</v>
      </c>
      <c r="F203" s="6" t="s">
        <v>352</v>
      </c>
      <c r="G203" s="6" t="s">
        <v>1</v>
      </c>
      <c r="H203" s="6">
        <v>2</v>
      </c>
      <c r="I203" s="92">
        <v>1.0403418702654093</v>
      </c>
      <c r="J203" s="30">
        <v>333</v>
      </c>
      <c r="K203" s="75"/>
      <c r="L203" s="31">
        <v>327</v>
      </c>
      <c r="M203" s="47">
        <f t="shared" si="62"/>
        <v>0.98198198198198194</v>
      </c>
      <c r="N203" s="31">
        <v>0</v>
      </c>
      <c r="O203" s="47">
        <f t="shared" si="63"/>
        <v>0</v>
      </c>
      <c r="P203" s="31">
        <v>0</v>
      </c>
      <c r="Q203" s="47">
        <f t="shared" si="64"/>
        <v>0</v>
      </c>
      <c r="R203" s="31">
        <v>0</v>
      </c>
      <c r="S203" s="47">
        <f t="shared" si="65"/>
        <v>0</v>
      </c>
      <c r="T203" s="31">
        <v>0</v>
      </c>
      <c r="U203" s="47">
        <f t="shared" si="66"/>
        <v>0</v>
      </c>
      <c r="V203" s="31">
        <v>1</v>
      </c>
      <c r="W203" s="47">
        <f t="shared" si="67"/>
        <v>3.003003003003003E-3</v>
      </c>
      <c r="X203" s="31">
        <v>5</v>
      </c>
      <c r="Y203" s="47">
        <f t="shared" si="68"/>
        <v>1.5015015015015015E-2</v>
      </c>
      <c r="Z203" s="47">
        <f t="shared" si="69"/>
        <v>1.8018018018018018E-2</v>
      </c>
      <c r="AA203" s="67"/>
      <c r="AB203" s="31">
        <v>330</v>
      </c>
      <c r="AC203" s="31">
        <v>3</v>
      </c>
      <c r="AD203" s="47">
        <f t="shared" si="70"/>
        <v>9.0090090090090089E-3</v>
      </c>
      <c r="AF203" s="6">
        <f t="shared" si="71"/>
        <v>224</v>
      </c>
      <c r="AG203" s="6">
        <f t="shared" si="72"/>
        <v>152</v>
      </c>
    </row>
    <row r="204" spans="3:33" x14ac:dyDescent="0.25">
      <c r="C204" s="5" t="s">
        <v>507</v>
      </c>
      <c r="D204" s="6">
        <v>540136</v>
      </c>
      <c r="E204" s="6" t="s">
        <v>197</v>
      </c>
      <c r="F204" s="6" t="s">
        <v>352</v>
      </c>
      <c r="G204" s="6" t="s">
        <v>1</v>
      </c>
      <c r="H204" s="6">
        <v>2</v>
      </c>
      <c r="I204" s="92">
        <v>0.39106073351225573</v>
      </c>
      <c r="J204" s="30">
        <v>317</v>
      </c>
      <c r="K204" s="75"/>
      <c r="L204" s="31">
        <v>305</v>
      </c>
      <c r="M204" s="47">
        <f t="shared" si="62"/>
        <v>0.96214511041009465</v>
      </c>
      <c r="N204" s="31">
        <v>0</v>
      </c>
      <c r="O204" s="47">
        <f t="shared" si="63"/>
        <v>0</v>
      </c>
      <c r="P204" s="31">
        <v>2</v>
      </c>
      <c r="Q204" s="47">
        <f t="shared" si="64"/>
        <v>6.3091482649842269E-3</v>
      </c>
      <c r="R204" s="31">
        <v>0</v>
      </c>
      <c r="S204" s="47">
        <f t="shared" si="65"/>
        <v>0</v>
      </c>
      <c r="T204" s="31">
        <v>0</v>
      </c>
      <c r="U204" s="47">
        <f t="shared" si="66"/>
        <v>0</v>
      </c>
      <c r="V204" s="31">
        <v>1</v>
      </c>
      <c r="W204" s="47">
        <f t="shared" si="67"/>
        <v>3.1545741324921135E-3</v>
      </c>
      <c r="X204" s="31">
        <v>9</v>
      </c>
      <c r="Y204" s="47">
        <f t="shared" si="68"/>
        <v>2.8391167192429023E-2</v>
      </c>
      <c r="Z204" s="47">
        <f t="shared" si="69"/>
        <v>3.7854889589905363E-2</v>
      </c>
      <c r="AA204" s="67"/>
      <c r="AB204" s="31">
        <v>314</v>
      </c>
      <c r="AC204" s="31">
        <v>3</v>
      </c>
      <c r="AD204" s="47">
        <f t="shared" si="70"/>
        <v>9.4637223974763408E-3</v>
      </c>
      <c r="AF204" s="6">
        <f t="shared" si="71"/>
        <v>201</v>
      </c>
      <c r="AG204" s="6">
        <f t="shared" si="72"/>
        <v>147</v>
      </c>
    </row>
    <row r="205" spans="3:33" x14ac:dyDescent="0.25">
      <c r="C205" s="5" t="s">
        <v>508</v>
      </c>
      <c r="D205" s="6">
        <v>545538</v>
      </c>
      <c r="E205" s="6" t="s">
        <v>198</v>
      </c>
      <c r="F205" s="6" t="s">
        <v>352</v>
      </c>
      <c r="G205" s="6" t="s">
        <v>1</v>
      </c>
      <c r="H205" s="6">
        <v>2</v>
      </c>
      <c r="I205" s="92">
        <v>0.54368475939427519</v>
      </c>
      <c r="J205" s="30">
        <v>412</v>
      </c>
      <c r="K205" s="75"/>
      <c r="L205" s="31">
        <v>377</v>
      </c>
      <c r="M205" s="47">
        <f t="shared" si="62"/>
        <v>0.91504854368932043</v>
      </c>
      <c r="N205" s="31">
        <v>15</v>
      </c>
      <c r="O205" s="47">
        <f t="shared" si="63"/>
        <v>3.640776699029126E-2</v>
      </c>
      <c r="P205" s="31">
        <v>2</v>
      </c>
      <c r="Q205" s="47">
        <f t="shared" si="64"/>
        <v>4.8543689320388345E-3</v>
      </c>
      <c r="R205" s="31">
        <v>0</v>
      </c>
      <c r="S205" s="47">
        <f t="shared" si="65"/>
        <v>0</v>
      </c>
      <c r="T205" s="31">
        <v>0</v>
      </c>
      <c r="U205" s="47">
        <f t="shared" si="66"/>
        <v>0</v>
      </c>
      <c r="V205" s="31">
        <v>2</v>
      </c>
      <c r="W205" s="47">
        <f t="shared" si="67"/>
        <v>4.8543689320388345E-3</v>
      </c>
      <c r="X205" s="31">
        <v>16</v>
      </c>
      <c r="Y205" s="47">
        <f t="shared" si="68"/>
        <v>3.8834951456310676E-2</v>
      </c>
      <c r="Z205" s="47">
        <f t="shared" si="69"/>
        <v>8.4951456310679602E-2</v>
      </c>
      <c r="AA205" s="67"/>
      <c r="AB205" s="31">
        <v>406</v>
      </c>
      <c r="AC205" s="31">
        <v>6</v>
      </c>
      <c r="AD205" s="47">
        <f t="shared" si="70"/>
        <v>1.4563106796116505E-2</v>
      </c>
      <c r="AF205" s="6">
        <f t="shared" si="71"/>
        <v>81</v>
      </c>
      <c r="AG205" s="6">
        <f t="shared" si="72"/>
        <v>96</v>
      </c>
    </row>
    <row r="206" spans="3:33" x14ac:dyDescent="0.25">
      <c r="C206" s="5" t="s">
        <v>509</v>
      </c>
      <c r="D206" s="6">
        <v>540138</v>
      </c>
      <c r="E206" s="6" t="s">
        <v>199</v>
      </c>
      <c r="F206" s="6" t="s">
        <v>352</v>
      </c>
      <c r="G206" s="6" t="s">
        <v>1</v>
      </c>
      <c r="H206" s="6">
        <v>2</v>
      </c>
      <c r="I206" s="92">
        <v>3.2392394307040808</v>
      </c>
      <c r="J206" s="30">
        <v>3083</v>
      </c>
      <c r="K206" s="75"/>
      <c r="L206" s="31">
        <v>2599</v>
      </c>
      <c r="M206" s="47">
        <f t="shared" si="62"/>
        <v>0.84301005514109628</v>
      </c>
      <c r="N206" s="31">
        <v>275</v>
      </c>
      <c r="O206" s="47">
        <f t="shared" si="63"/>
        <v>8.9198832306195269E-2</v>
      </c>
      <c r="P206" s="31">
        <v>16</v>
      </c>
      <c r="Q206" s="47">
        <f t="shared" si="64"/>
        <v>5.1897502432695424E-3</v>
      </c>
      <c r="R206" s="31">
        <v>23</v>
      </c>
      <c r="S206" s="47">
        <f t="shared" si="65"/>
        <v>7.4602659746999672E-3</v>
      </c>
      <c r="T206" s="31">
        <v>0</v>
      </c>
      <c r="U206" s="47">
        <f t="shared" si="66"/>
        <v>0</v>
      </c>
      <c r="V206" s="31">
        <v>12</v>
      </c>
      <c r="W206" s="47">
        <f t="shared" si="67"/>
        <v>3.8923126824521571E-3</v>
      </c>
      <c r="X206" s="31">
        <v>158</v>
      </c>
      <c r="Y206" s="47">
        <f t="shared" si="68"/>
        <v>5.1248783652286731E-2</v>
      </c>
      <c r="Z206" s="47">
        <f t="shared" si="69"/>
        <v>0.15698994485890366</v>
      </c>
      <c r="AA206" s="67"/>
      <c r="AB206" s="31">
        <v>3051</v>
      </c>
      <c r="AC206" s="31">
        <v>32</v>
      </c>
      <c r="AD206" s="47">
        <f t="shared" si="70"/>
        <v>1.0379500486539085E-2</v>
      </c>
      <c r="AF206" s="6">
        <f t="shared" si="71"/>
        <v>29</v>
      </c>
      <c r="AG206" s="6">
        <f t="shared" si="72"/>
        <v>138</v>
      </c>
    </row>
    <row r="207" spans="3:33" x14ac:dyDescent="0.25">
      <c r="C207" s="7" t="s">
        <v>352</v>
      </c>
      <c r="D207" s="8"/>
      <c r="E207" s="8" t="s">
        <v>200</v>
      </c>
      <c r="F207" s="8"/>
      <c r="G207" s="8" t="s">
        <v>2</v>
      </c>
      <c r="H207" s="8">
        <v>2</v>
      </c>
      <c r="I207" s="41">
        <v>423.76271025248752</v>
      </c>
      <c r="J207" s="27">
        <v>23568</v>
      </c>
      <c r="K207" s="76"/>
      <c r="L207" s="27">
        <v>22383</v>
      </c>
      <c r="M207" s="49">
        <f t="shared" si="62"/>
        <v>0.94971995926680242</v>
      </c>
      <c r="N207" s="27">
        <v>409</v>
      </c>
      <c r="O207" s="49">
        <f t="shared" si="63"/>
        <v>1.7354039375424304E-2</v>
      </c>
      <c r="P207" s="48">
        <v>36</v>
      </c>
      <c r="Q207" s="49">
        <f t="shared" si="64"/>
        <v>1.5274949083503055E-3</v>
      </c>
      <c r="R207" s="48">
        <v>32</v>
      </c>
      <c r="S207" s="49">
        <f t="shared" si="65"/>
        <v>1.3577732518669382E-3</v>
      </c>
      <c r="T207" s="48">
        <v>0</v>
      </c>
      <c r="U207" s="49">
        <f t="shared" si="66"/>
        <v>0</v>
      </c>
      <c r="V207" s="48">
        <v>47</v>
      </c>
      <c r="W207" s="49">
        <f t="shared" si="67"/>
        <v>1.9942294636795654E-3</v>
      </c>
      <c r="X207" s="48">
        <v>661</v>
      </c>
      <c r="Y207" s="49">
        <f t="shared" si="68"/>
        <v>2.8046503733876443E-2</v>
      </c>
      <c r="Z207" s="49">
        <f t="shared" si="69"/>
        <v>5.0280040733197556E-2</v>
      </c>
      <c r="AA207" s="68"/>
      <c r="AB207" s="48">
        <v>23404</v>
      </c>
      <c r="AC207" s="48">
        <v>164</v>
      </c>
      <c r="AD207" s="49">
        <f t="shared" si="70"/>
        <v>6.9585879158180581E-3</v>
      </c>
      <c r="AF207" s="81">
        <f t="shared" si="71"/>
        <v>35</v>
      </c>
      <c r="AG207" s="81">
        <f t="shared" si="72"/>
        <v>47</v>
      </c>
    </row>
    <row r="208" spans="3:33" x14ac:dyDescent="0.25">
      <c r="C208" s="9" t="s">
        <v>627</v>
      </c>
      <c r="D208" s="10">
        <v>540139</v>
      </c>
      <c r="E208" s="10" t="s">
        <v>9</v>
      </c>
      <c r="F208" s="10" t="s">
        <v>353</v>
      </c>
      <c r="G208" s="10" t="s">
        <v>0</v>
      </c>
      <c r="H208" s="10">
        <v>6</v>
      </c>
      <c r="I208" s="93">
        <v>351.54287024872093</v>
      </c>
      <c r="J208" s="40">
        <f>J214-J213-J212-J211-J210-J209</f>
        <v>68268</v>
      </c>
      <c r="K208" s="74"/>
      <c r="L208" s="40">
        <f t="shared" ref="L208:X208" si="74">L214-L213-L212-L211-L210-L209</f>
        <v>58795</v>
      </c>
      <c r="M208" s="46">
        <f t="shared" si="62"/>
        <v>0.86123806175660633</v>
      </c>
      <c r="N208" s="40">
        <f t="shared" si="74"/>
        <v>2348</v>
      </c>
      <c r="O208" s="46">
        <f t="shared" si="63"/>
        <v>3.439385949493174E-2</v>
      </c>
      <c r="P208" s="40">
        <f t="shared" si="74"/>
        <v>111</v>
      </c>
      <c r="Q208" s="46">
        <f t="shared" si="64"/>
        <v>1.6259448057655123E-3</v>
      </c>
      <c r="R208" s="40">
        <f t="shared" si="74"/>
        <v>2518</v>
      </c>
      <c r="S208" s="46">
        <f t="shared" si="65"/>
        <v>3.6884045233491536E-2</v>
      </c>
      <c r="T208" s="40">
        <f t="shared" si="74"/>
        <v>29</v>
      </c>
      <c r="U208" s="46">
        <f t="shared" si="66"/>
        <v>4.247963906954942E-4</v>
      </c>
      <c r="V208" s="40">
        <f t="shared" si="74"/>
        <v>675</v>
      </c>
      <c r="W208" s="46">
        <f t="shared" si="67"/>
        <v>9.8875021972227098E-3</v>
      </c>
      <c r="X208" s="40">
        <f t="shared" si="74"/>
        <v>3792</v>
      </c>
      <c r="Y208" s="46">
        <f t="shared" si="68"/>
        <v>5.5545790121286694E-2</v>
      </c>
      <c r="Z208" s="46">
        <f t="shared" si="69"/>
        <v>0.1387619382433937</v>
      </c>
      <c r="AA208" s="66"/>
      <c r="AB208" s="40">
        <f>AB214-AB213-AB212-AB211-AB210-AB209</f>
        <v>66423</v>
      </c>
      <c r="AC208" s="40">
        <f>AC214-AC213-AC212-AC211-AC210-AC209</f>
        <v>1845</v>
      </c>
      <c r="AD208" s="46">
        <f t="shared" si="70"/>
        <v>2.702583933907541E-2</v>
      </c>
      <c r="AF208" s="87">
        <f t="shared" si="71"/>
        <v>4</v>
      </c>
      <c r="AG208" s="87">
        <f t="shared" si="72"/>
        <v>4</v>
      </c>
    </row>
    <row r="209" spans="3:33" x14ac:dyDescent="0.25">
      <c r="C209" s="5" t="s">
        <v>510</v>
      </c>
      <c r="D209" s="6">
        <v>540140</v>
      </c>
      <c r="E209" s="6" t="s">
        <v>201</v>
      </c>
      <c r="F209" s="6" t="s">
        <v>353</v>
      </c>
      <c r="G209" s="6" t="s">
        <v>1</v>
      </c>
      <c r="H209" s="6">
        <v>6</v>
      </c>
      <c r="I209" s="92">
        <v>0.30849268598780466</v>
      </c>
      <c r="J209" s="30">
        <v>118</v>
      </c>
      <c r="K209" s="75"/>
      <c r="L209" s="31">
        <v>109</v>
      </c>
      <c r="M209" s="47">
        <f t="shared" si="62"/>
        <v>0.92372881355932202</v>
      </c>
      <c r="N209" s="31">
        <v>0</v>
      </c>
      <c r="O209" s="47">
        <f t="shared" si="63"/>
        <v>0</v>
      </c>
      <c r="P209" s="31">
        <v>0</v>
      </c>
      <c r="Q209" s="47">
        <f t="shared" si="64"/>
        <v>0</v>
      </c>
      <c r="R209" s="31">
        <v>0</v>
      </c>
      <c r="S209" s="47">
        <f t="shared" si="65"/>
        <v>0</v>
      </c>
      <c r="T209" s="31">
        <v>0</v>
      </c>
      <c r="U209" s="47">
        <f t="shared" si="66"/>
        <v>0</v>
      </c>
      <c r="V209" s="31">
        <v>1</v>
      </c>
      <c r="W209" s="47">
        <f t="shared" si="67"/>
        <v>8.4745762711864406E-3</v>
      </c>
      <c r="X209" s="31">
        <v>8</v>
      </c>
      <c r="Y209" s="47">
        <f t="shared" si="68"/>
        <v>6.7796610169491525E-2</v>
      </c>
      <c r="Z209" s="47">
        <f t="shared" si="69"/>
        <v>7.6271186440677971E-2</v>
      </c>
      <c r="AA209" s="67"/>
      <c r="AB209" s="31">
        <v>117</v>
      </c>
      <c r="AC209" s="31">
        <v>1</v>
      </c>
      <c r="AD209" s="47">
        <f t="shared" si="70"/>
        <v>8.4745762711864406E-3</v>
      </c>
      <c r="AF209" s="6">
        <f t="shared" si="71"/>
        <v>91</v>
      </c>
      <c r="AG209" s="6">
        <f t="shared" si="72"/>
        <v>156</v>
      </c>
    </row>
    <row r="210" spans="3:33" x14ac:dyDescent="0.25">
      <c r="C210" s="5" t="s">
        <v>511</v>
      </c>
      <c r="D210" s="6">
        <v>540272</v>
      </c>
      <c r="E210" s="6" t="s">
        <v>202</v>
      </c>
      <c r="F210" s="6" t="s">
        <v>353</v>
      </c>
      <c r="G210" s="6" t="s">
        <v>1</v>
      </c>
      <c r="H210" s="6">
        <v>6</v>
      </c>
      <c r="I210" s="92">
        <v>1.297088843680805</v>
      </c>
      <c r="J210" s="30">
        <v>1355</v>
      </c>
      <c r="K210" s="75"/>
      <c r="L210" s="31">
        <v>1140</v>
      </c>
      <c r="M210" s="47">
        <f t="shared" si="62"/>
        <v>0.84132841328413288</v>
      </c>
      <c r="N210" s="31">
        <v>86</v>
      </c>
      <c r="O210" s="47">
        <f t="shared" si="63"/>
        <v>6.3468634686346864E-2</v>
      </c>
      <c r="P210" s="31">
        <v>3</v>
      </c>
      <c r="Q210" s="47">
        <f t="shared" si="64"/>
        <v>2.2140221402214021E-3</v>
      </c>
      <c r="R210" s="31">
        <v>5</v>
      </c>
      <c r="S210" s="47">
        <f t="shared" si="65"/>
        <v>3.6900369003690036E-3</v>
      </c>
      <c r="T210" s="31">
        <v>0</v>
      </c>
      <c r="U210" s="47">
        <f t="shared" si="66"/>
        <v>0</v>
      </c>
      <c r="V210" s="31">
        <v>21</v>
      </c>
      <c r="W210" s="47">
        <f t="shared" si="67"/>
        <v>1.5498154981549815E-2</v>
      </c>
      <c r="X210" s="31">
        <v>100</v>
      </c>
      <c r="Y210" s="47">
        <f t="shared" si="68"/>
        <v>7.3800738007380073E-2</v>
      </c>
      <c r="Z210" s="47">
        <f t="shared" si="69"/>
        <v>0.15867158671586717</v>
      </c>
      <c r="AA210" s="67"/>
      <c r="AB210" s="31">
        <v>1310</v>
      </c>
      <c r="AC210" s="31">
        <v>45</v>
      </c>
      <c r="AD210" s="47">
        <f t="shared" si="70"/>
        <v>3.3210332103321034E-2</v>
      </c>
      <c r="AF210" s="6">
        <f t="shared" si="71"/>
        <v>27</v>
      </c>
      <c r="AG210" s="6">
        <f t="shared" si="72"/>
        <v>15</v>
      </c>
    </row>
    <row r="211" spans="3:33" x14ac:dyDescent="0.25">
      <c r="C211" s="5" t="s">
        <v>512</v>
      </c>
      <c r="D211" s="6">
        <v>540141</v>
      </c>
      <c r="E211" s="6" t="s">
        <v>203</v>
      </c>
      <c r="F211" s="6" t="s">
        <v>353</v>
      </c>
      <c r="G211" s="6" t="s">
        <v>1</v>
      </c>
      <c r="H211" s="6">
        <v>6</v>
      </c>
      <c r="I211" s="92">
        <v>10.424634799122986</v>
      </c>
      <c r="J211" s="30">
        <v>30347</v>
      </c>
      <c r="K211" s="75"/>
      <c r="L211" s="31">
        <v>25170</v>
      </c>
      <c r="M211" s="47">
        <f t="shared" si="62"/>
        <v>0.82940653112334006</v>
      </c>
      <c r="N211" s="31">
        <v>1403</v>
      </c>
      <c r="O211" s="47">
        <f t="shared" si="63"/>
        <v>4.6231917487725309E-2</v>
      </c>
      <c r="P211" s="31">
        <v>59</v>
      </c>
      <c r="Q211" s="47">
        <f t="shared" si="64"/>
        <v>1.9441789962764029E-3</v>
      </c>
      <c r="R211" s="31">
        <v>1125</v>
      </c>
      <c r="S211" s="47">
        <f t="shared" si="65"/>
        <v>3.7071209674761921E-2</v>
      </c>
      <c r="T211" s="31">
        <v>41</v>
      </c>
      <c r="U211" s="47">
        <f t="shared" si="66"/>
        <v>1.3510396414802121E-3</v>
      </c>
      <c r="V211" s="31">
        <v>394</v>
      </c>
      <c r="W211" s="47">
        <f t="shared" si="67"/>
        <v>1.2983161432761063E-2</v>
      </c>
      <c r="X211" s="31">
        <v>2155</v>
      </c>
      <c r="Y211" s="47">
        <f t="shared" si="68"/>
        <v>7.1011961643655058E-2</v>
      </c>
      <c r="Z211" s="47">
        <f t="shared" si="69"/>
        <v>0.17059346887665996</v>
      </c>
      <c r="AA211" s="67"/>
      <c r="AB211" s="31">
        <v>29107</v>
      </c>
      <c r="AC211" s="31">
        <v>1240</v>
      </c>
      <c r="AD211" s="47">
        <f t="shared" si="70"/>
        <v>4.0860711108182027E-2</v>
      </c>
      <c r="AF211" s="6">
        <f t="shared" si="71"/>
        <v>23</v>
      </c>
      <c r="AG211" s="86">
        <f t="shared" si="72"/>
        <v>9</v>
      </c>
    </row>
    <row r="212" spans="3:33" x14ac:dyDescent="0.25">
      <c r="C212" s="5" t="s">
        <v>513</v>
      </c>
      <c r="D212" s="6">
        <v>540273</v>
      </c>
      <c r="E212" s="6" t="s">
        <v>204</v>
      </c>
      <c r="F212" s="6" t="s">
        <v>353</v>
      </c>
      <c r="G212" s="6" t="s">
        <v>1</v>
      </c>
      <c r="H212" s="6">
        <v>6</v>
      </c>
      <c r="I212" s="92">
        <v>0.58955604142178275</v>
      </c>
      <c r="J212" s="30">
        <v>1779</v>
      </c>
      <c r="K212" s="75"/>
      <c r="L212" s="31">
        <v>1421</v>
      </c>
      <c r="M212" s="47">
        <f t="shared" si="62"/>
        <v>0.79876335019673972</v>
      </c>
      <c r="N212" s="31">
        <v>128</v>
      </c>
      <c r="O212" s="47">
        <f t="shared" si="63"/>
        <v>7.195053400786959E-2</v>
      </c>
      <c r="P212" s="31">
        <v>2</v>
      </c>
      <c r="Q212" s="47">
        <f t="shared" si="64"/>
        <v>1.1242270938729624E-3</v>
      </c>
      <c r="R212" s="31">
        <v>75</v>
      </c>
      <c r="S212" s="47">
        <f t="shared" si="65"/>
        <v>4.2158516020236091E-2</v>
      </c>
      <c r="T212" s="31">
        <v>0</v>
      </c>
      <c r="U212" s="47">
        <f t="shared" si="66"/>
        <v>0</v>
      </c>
      <c r="V212" s="31">
        <v>12</v>
      </c>
      <c r="W212" s="47">
        <f t="shared" si="67"/>
        <v>6.7453625632377737E-3</v>
      </c>
      <c r="X212" s="31">
        <v>141</v>
      </c>
      <c r="Y212" s="47">
        <f t="shared" si="68"/>
        <v>7.9258010118043842E-2</v>
      </c>
      <c r="Z212" s="47">
        <f t="shared" si="69"/>
        <v>0.20123664980326028</v>
      </c>
      <c r="AA212" s="67"/>
      <c r="AB212" s="31">
        <v>1730</v>
      </c>
      <c r="AC212" s="31">
        <v>49</v>
      </c>
      <c r="AD212" s="47">
        <f t="shared" si="70"/>
        <v>2.7543563799887576E-2</v>
      </c>
      <c r="AF212" s="6">
        <f t="shared" si="71"/>
        <v>18</v>
      </c>
      <c r="AG212" s="6">
        <f t="shared" si="72"/>
        <v>28</v>
      </c>
    </row>
    <row r="213" spans="3:33" x14ac:dyDescent="0.25">
      <c r="C213" s="5" t="s">
        <v>514</v>
      </c>
      <c r="D213" s="6">
        <v>540274</v>
      </c>
      <c r="E213" s="6" t="s">
        <v>205</v>
      </c>
      <c r="F213" s="6" t="s">
        <v>353</v>
      </c>
      <c r="G213" s="6" t="s">
        <v>1</v>
      </c>
      <c r="H213" s="6">
        <v>6</v>
      </c>
      <c r="I213" s="92">
        <v>1.5031704864470428</v>
      </c>
      <c r="J213" s="30">
        <v>3955</v>
      </c>
      <c r="K213" s="75"/>
      <c r="L213" s="31">
        <v>3377</v>
      </c>
      <c r="M213" s="47">
        <f t="shared" si="62"/>
        <v>0.85385587863463974</v>
      </c>
      <c r="N213" s="31">
        <v>195</v>
      </c>
      <c r="O213" s="47">
        <f t="shared" si="63"/>
        <v>4.9304677623261697E-2</v>
      </c>
      <c r="P213" s="31">
        <v>10</v>
      </c>
      <c r="Q213" s="47">
        <f t="shared" si="64"/>
        <v>2.5284450063211127E-3</v>
      </c>
      <c r="R213" s="31">
        <v>32</v>
      </c>
      <c r="S213" s="47">
        <f t="shared" si="65"/>
        <v>8.0910240202275597E-3</v>
      </c>
      <c r="T213" s="31">
        <v>1</v>
      </c>
      <c r="U213" s="47">
        <f t="shared" si="66"/>
        <v>2.5284450063211124E-4</v>
      </c>
      <c r="V213" s="31">
        <v>54</v>
      </c>
      <c r="W213" s="47">
        <f t="shared" si="67"/>
        <v>1.3653603034134008E-2</v>
      </c>
      <c r="X213" s="31">
        <v>286</v>
      </c>
      <c r="Y213" s="47">
        <f t="shared" si="68"/>
        <v>7.2313527180783821E-2</v>
      </c>
      <c r="Z213" s="47">
        <f t="shared" si="69"/>
        <v>0.14614412136536031</v>
      </c>
      <c r="AA213" s="67"/>
      <c r="AB213" s="31">
        <v>3827</v>
      </c>
      <c r="AC213" s="31">
        <v>128</v>
      </c>
      <c r="AD213" s="47">
        <f t="shared" si="70"/>
        <v>3.2364096080910239E-2</v>
      </c>
      <c r="AF213" s="6">
        <f t="shared" si="71"/>
        <v>35</v>
      </c>
      <c r="AG213" s="6">
        <f t="shared" si="72"/>
        <v>16</v>
      </c>
    </row>
    <row r="214" spans="3:33" x14ac:dyDescent="0.25">
      <c r="C214" s="7" t="s">
        <v>353</v>
      </c>
      <c r="D214" s="8"/>
      <c r="E214" s="8" t="s">
        <v>206</v>
      </c>
      <c r="F214" s="8"/>
      <c r="G214" s="8" t="s">
        <v>2</v>
      </c>
      <c r="H214" s="8">
        <v>6</v>
      </c>
      <c r="I214" s="41">
        <v>365.66581310538135</v>
      </c>
      <c r="J214" s="27">
        <v>105822</v>
      </c>
      <c r="K214" s="76"/>
      <c r="L214" s="27">
        <v>90012</v>
      </c>
      <c r="M214" s="49">
        <f t="shared" si="62"/>
        <v>0.85059817429268014</v>
      </c>
      <c r="N214" s="27">
        <v>4160</v>
      </c>
      <c r="O214" s="49">
        <f t="shared" si="63"/>
        <v>3.9311296327795731E-2</v>
      </c>
      <c r="P214" s="48">
        <v>185</v>
      </c>
      <c r="Q214" s="49">
        <f t="shared" si="64"/>
        <v>1.7482187068851467E-3</v>
      </c>
      <c r="R214" s="48">
        <v>3755</v>
      </c>
      <c r="S214" s="49">
        <f t="shared" si="65"/>
        <v>3.5484114834344466E-2</v>
      </c>
      <c r="T214" s="48">
        <v>71</v>
      </c>
      <c r="U214" s="49">
        <f t="shared" si="66"/>
        <v>6.7093799020997524E-4</v>
      </c>
      <c r="V214" s="48">
        <v>1157</v>
      </c>
      <c r="W214" s="49">
        <f t="shared" si="67"/>
        <v>1.0933454291168189E-2</v>
      </c>
      <c r="X214" s="48">
        <v>6482</v>
      </c>
      <c r="Y214" s="49">
        <f t="shared" si="68"/>
        <v>6.1253803556916328E-2</v>
      </c>
      <c r="Z214" s="49">
        <f t="shared" si="69"/>
        <v>0.14940182570731986</v>
      </c>
      <c r="AA214" s="68"/>
      <c r="AB214" s="48">
        <v>102514</v>
      </c>
      <c r="AC214" s="48">
        <v>3308</v>
      </c>
      <c r="AD214" s="49">
        <f t="shared" si="70"/>
        <v>3.1260040445276027E-2</v>
      </c>
      <c r="AF214" s="85">
        <f t="shared" si="71"/>
        <v>6</v>
      </c>
      <c r="AG214" s="85">
        <f t="shared" si="72"/>
        <v>5</v>
      </c>
    </row>
    <row r="215" spans="3:33" x14ac:dyDescent="0.25">
      <c r="C215" s="9" t="s">
        <v>628</v>
      </c>
      <c r="D215" s="10">
        <v>540278</v>
      </c>
      <c r="E215" s="10" t="s">
        <v>9</v>
      </c>
      <c r="F215" s="10" t="s">
        <v>354</v>
      </c>
      <c r="G215" s="10" t="s">
        <v>0</v>
      </c>
      <c r="H215" s="10">
        <v>1</v>
      </c>
      <c r="I215" s="93">
        <v>472.04209895633022</v>
      </c>
      <c r="J215" s="40">
        <f>J219-J218-J217-J216</f>
        <v>11201</v>
      </c>
      <c r="K215" s="74"/>
      <c r="L215" s="40">
        <f t="shared" ref="L215:X215" si="75">L219-L218-L217-L216</f>
        <v>10692</v>
      </c>
      <c r="M215" s="46">
        <f t="shared" si="62"/>
        <v>0.95455762878314432</v>
      </c>
      <c r="N215" s="40">
        <f t="shared" si="75"/>
        <v>78</v>
      </c>
      <c r="O215" s="46">
        <f t="shared" si="63"/>
        <v>6.9636639585751274E-3</v>
      </c>
      <c r="P215" s="40">
        <f t="shared" si="75"/>
        <v>23</v>
      </c>
      <c r="Q215" s="46">
        <f t="shared" si="64"/>
        <v>2.0533880903490761E-3</v>
      </c>
      <c r="R215" s="40">
        <f t="shared" si="75"/>
        <v>9</v>
      </c>
      <c r="S215" s="46">
        <f t="shared" si="65"/>
        <v>8.0349968752789925E-4</v>
      </c>
      <c r="T215" s="40">
        <f t="shared" si="75"/>
        <v>0</v>
      </c>
      <c r="U215" s="46">
        <f t="shared" si="66"/>
        <v>0</v>
      </c>
      <c r="V215" s="40">
        <f t="shared" si="75"/>
        <v>47</v>
      </c>
      <c r="W215" s="46">
        <f t="shared" si="67"/>
        <v>4.1960539237568071E-3</v>
      </c>
      <c r="X215" s="40">
        <f t="shared" si="75"/>
        <v>352</v>
      </c>
      <c r="Y215" s="46">
        <f t="shared" si="68"/>
        <v>3.142576555664673E-2</v>
      </c>
      <c r="Z215" s="46">
        <f t="shared" si="69"/>
        <v>4.544237121685564E-2</v>
      </c>
      <c r="AA215" s="66"/>
      <c r="AB215" s="40">
        <f>AB219-AB218-AB217-AB216</f>
        <v>11128</v>
      </c>
      <c r="AC215" s="40">
        <f>AC219-AC218-AC217-AC216</f>
        <v>73</v>
      </c>
      <c r="AD215" s="46">
        <f t="shared" si="70"/>
        <v>6.5172752432818499E-3</v>
      </c>
      <c r="AF215" s="10">
        <f t="shared" si="71"/>
        <v>34</v>
      </c>
      <c r="AG215" s="10">
        <f t="shared" si="72"/>
        <v>42</v>
      </c>
    </row>
    <row r="216" spans="3:33" x14ac:dyDescent="0.25">
      <c r="C216" s="15" t="s">
        <v>655</v>
      </c>
      <c r="D216" s="16" t="s">
        <v>20</v>
      </c>
      <c r="E216" s="16" t="s">
        <v>82</v>
      </c>
      <c r="F216" s="16" t="s">
        <v>333</v>
      </c>
      <c r="G216" s="16" t="s">
        <v>3</v>
      </c>
      <c r="H216" s="16">
        <v>4</v>
      </c>
      <c r="I216" s="96">
        <v>0.30149719238773459</v>
      </c>
      <c r="J216" s="43">
        <v>308</v>
      </c>
      <c r="K216" s="80"/>
      <c r="L216" s="43">
        <v>271</v>
      </c>
      <c r="M216" s="52">
        <f t="shared" si="62"/>
        <v>0.87987012987012991</v>
      </c>
      <c r="N216" s="43">
        <v>9</v>
      </c>
      <c r="O216" s="52">
        <f t="shared" si="63"/>
        <v>2.922077922077922E-2</v>
      </c>
      <c r="P216" s="43">
        <v>1</v>
      </c>
      <c r="Q216" s="52">
        <f t="shared" si="64"/>
        <v>3.246753246753247E-3</v>
      </c>
      <c r="R216" s="43">
        <v>2</v>
      </c>
      <c r="S216" s="52">
        <f t="shared" si="65"/>
        <v>6.4935064935064939E-3</v>
      </c>
      <c r="T216" s="43">
        <v>0</v>
      </c>
      <c r="U216" s="52">
        <f t="shared" si="66"/>
        <v>0</v>
      </c>
      <c r="V216" s="43">
        <v>4</v>
      </c>
      <c r="W216" s="52">
        <f t="shared" si="67"/>
        <v>1.2987012987012988E-2</v>
      </c>
      <c r="X216" s="43">
        <v>21</v>
      </c>
      <c r="Y216" s="52">
        <f t="shared" si="68"/>
        <v>6.8181818181818177E-2</v>
      </c>
      <c r="Z216" s="52">
        <f t="shared" si="69"/>
        <v>0.12012987012987013</v>
      </c>
      <c r="AA216" s="71"/>
      <c r="AB216" s="43">
        <v>300</v>
      </c>
      <c r="AC216" s="43">
        <v>8</v>
      </c>
      <c r="AD216" s="52">
        <f t="shared" si="70"/>
        <v>2.5974025974025976E-2</v>
      </c>
      <c r="AF216" s="6" t="str">
        <f t="shared" si="71"/>
        <v/>
      </c>
      <c r="AG216" s="6" t="str">
        <f t="shared" si="72"/>
        <v/>
      </c>
    </row>
    <row r="217" spans="3:33" x14ac:dyDescent="0.25">
      <c r="C217" s="5" t="s">
        <v>515</v>
      </c>
      <c r="D217" s="6">
        <v>540143</v>
      </c>
      <c r="E217" s="6" t="s">
        <v>207</v>
      </c>
      <c r="F217" s="6" t="s">
        <v>354</v>
      </c>
      <c r="G217" s="6" t="s">
        <v>1</v>
      </c>
      <c r="H217" s="6">
        <v>1</v>
      </c>
      <c r="I217" s="92">
        <v>0.31557095600486057</v>
      </c>
      <c r="J217" s="30">
        <v>448</v>
      </c>
      <c r="K217" s="75"/>
      <c r="L217" s="31">
        <v>426</v>
      </c>
      <c r="M217" s="47">
        <f t="shared" si="62"/>
        <v>0.9508928571428571</v>
      </c>
      <c r="N217" s="31">
        <v>12</v>
      </c>
      <c r="O217" s="47">
        <f t="shared" si="63"/>
        <v>2.6785714285714284E-2</v>
      </c>
      <c r="P217" s="31">
        <v>0</v>
      </c>
      <c r="Q217" s="47">
        <f t="shared" si="64"/>
        <v>0</v>
      </c>
      <c r="R217" s="31">
        <v>0</v>
      </c>
      <c r="S217" s="47">
        <f t="shared" si="65"/>
        <v>0</v>
      </c>
      <c r="T217" s="31">
        <v>0</v>
      </c>
      <c r="U217" s="47">
        <f t="shared" si="66"/>
        <v>0</v>
      </c>
      <c r="V217" s="31">
        <v>1</v>
      </c>
      <c r="W217" s="47">
        <f t="shared" si="67"/>
        <v>2.232142857142857E-3</v>
      </c>
      <c r="X217" s="31">
        <v>9</v>
      </c>
      <c r="Y217" s="47">
        <f t="shared" si="68"/>
        <v>2.0089285714285716E-2</v>
      </c>
      <c r="Z217" s="47">
        <f t="shared" si="69"/>
        <v>4.9107142857142856E-2</v>
      </c>
      <c r="AA217" s="67"/>
      <c r="AB217" s="31">
        <v>447</v>
      </c>
      <c r="AC217" s="31">
        <v>1</v>
      </c>
      <c r="AD217" s="47">
        <f t="shared" si="70"/>
        <v>2.232142857142857E-3</v>
      </c>
      <c r="AF217" s="6">
        <f t="shared" si="71"/>
        <v>167</v>
      </c>
      <c r="AG217" s="6">
        <f t="shared" si="72"/>
        <v>211</v>
      </c>
    </row>
    <row r="218" spans="3:33" x14ac:dyDescent="0.25">
      <c r="C218" s="13" t="s">
        <v>516</v>
      </c>
      <c r="D218" s="14">
        <v>540290</v>
      </c>
      <c r="E218" s="14" t="s">
        <v>208</v>
      </c>
      <c r="F218" s="14" t="s">
        <v>354</v>
      </c>
      <c r="G218" s="14" t="s">
        <v>1</v>
      </c>
      <c r="H218" s="14">
        <v>1</v>
      </c>
      <c r="I218" s="95">
        <v>0.44741054301460881</v>
      </c>
      <c r="J218" s="35">
        <v>419</v>
      </c>
      <c r="K218" s="79"/>
      <c r="L218" s="35">
        <v>382</v>
      </c>
      <c r="M218" s="51">
        <f t="shared" si="62"/>
        <v>0.91169451073985686</v>
      </c>
      <c r="N218" s="35">
        <v>14</v>
      </c>
      <c r="O218" s="51">
        <f t="shared" si="63"/>
        <v>3.3412887828162291E-2</v>
      </c>
      <c r="P218" s="35">
        <v>4</v>
      </c>
      <c r="Q218" s="51">
        <f t="shared" si="64"/>
        <v>9.5465393794749408E-3</v>
      </c>
      <c r="R218" s="35">
        <v>0</v>
      </c>
      <c r="S218" s="51">
        <f t="shared" si="65"/>
        <v>0</v>
      </c>
      <c r="T218" s="35">
        <v>0</v>
      </c>
      <c r="U218" s="51">
        <f t="shared" si="66"/>
        <v>0</v>
      </c>
      <c r="V218" s="35">
        <v>1</v>
      </c>
      <c r="W218" s="51">
        <f t="shared" si="67"/>
        <v>2.3866348448687352E-3</v>
      </c>
      <c r="X218" s="35">
        <v>18</v>
      </c>
      <c r="Y218" s="51">
        <f t="shared" si="68"/>
        <v>4.2959427207637228E-2</v>
      </c>
      <c r="Z218" s="51">
        <f t="shared" si="69"/>
        <v>8.83054892601432E-2</v>
      </c>
      <c r="AA218" s="70"/>
      <c r="AB218" s="35">
        <v>407</v>
      </c>
      <c r="AC218" s="35">
        <v>12</v>
      </c>
      <c r="AD218" s="51">
        <f t="shared" si="70"/>
        <v>2.8639618138424822E-2</v>
      </c>
      <c r="AF218" s="14">
        <f t="shared" si="71"/>
        <v>76</v>
      </c>
      <c r="AG218" s="14">
        <f t="shared" si="72"/>
        <v>25</v>
      </c>
    </row>
    <row r="219" spans="3:33" x14ac:dyDescent="0.25">
      <c r="C219" s="7" t="s">
        <v>354</v>
      </c>
      <c r="D219" s="8"/>
      <c r="E219" s="8" t="s">
        <v>209</v>
      </c>
      <c r="F219" s="8"/>
      <c r="G219" s="8" t="s">
        <v>2</v>
      </c>
      <c r="H219" s="8">
        <v>1</v>
      </c>
      <c r="I219" s="41">
        <v>473.10657764773742</v>
      </c>
      <c r="J219" s="27">
        <v>12376</v>
      </c>
      <c r="K219" s="76"/>
      <c r="L219" s="27">
        <v>11771</v>
      </c>
      <c r="M219" s="49">
        <f t="shared" si="62"/>
        <v>0.95111506140917901</v>
      </c>
      <c r="N219" s="27">
        <v>113</v>
      </c>
      <c r="O219" s="49">
        <f t="shared" si="63"/>
        <v>9.1305753070458958E-3</v>
      </c>
      <c r="P219" s="48">
        <v>28</v>
      </c>
      <c r="Q219" s="49">
        <f t="shared" si="64"/>
        <v>2.2624434389140274E-3</v>
      </c>
      <c r="R219" s="48">
        <v>11</v>
      </c>
      <c r="S219" s="49">
        <f t="shared" si="65"/>
        <v>8.8881706528765351E-4</v>
      </c>
      <c r="T219" s="48">
        <v>0</v>
      </c>
      <c r="U219" s="49">
        <f t="shared" si="66"/>
        <v>0</v>
      </c>
      <c r="V219" s="48">
        <v>53</v>
      </c>
      <c r="W219" s="49">
        <f t="shared" si="67"/>
        <v>4.2824822236586946E-3</v>
      </c>
      <c r="X219" s="48">
        <v>400</v>
      </c>
      <c r="Y219" s="49">
        <f t="shared" si="68"/>
        <v>3.2320620555914677E-2</v>
      </c>
      <c r="Z219" s="49">
        <f t="shared" si="69"/>
        <v>4.8884938590820944E-2</v>
      </c>
      <c r="AA219" s="68"/>
      <c r="AB219" s="48">
        <v>12282</v>
      </c>
      <c r="AC219" s="48">
        <v>94</v>
      </c>
      <c r="AD219" s="49">
        <f t="shared" si="70"/>
        <v>7.5953458306399482E-3</v>
      </c>
      <c r="AF219" s="81">
        <f t="shared" si="71"/>
        <v>36</v>
      </c>
      <c r="AG219" s="81">
        <f t="shared" si="72"/>
        <v>45</v>
      </c>
    </row>
    <row r="220" spans="3:33" x14ac:dyDescent="0.25">
      <c r="C220" s="9" t="s">
        <v>629</v>
      </c>
      <c r="D220" s="10">
        <v>540144</v>
      </c>
      <c r="E220" s="10" t="s">
        <v>9</v>
      </c>
      <c r="F220" s="10" t="s">
        <v>355</v>
      </c>
      <c r="G220" s="10" t="s">
        <v>0</v>
      </c>
      <c r="H220" s="10">
        <v>9</v>
      </c>
      <c r="I220" s="93">
        <v>229.03373557994277</v>
      </c>
      <c r="J220" s="40">
        <f>J223-J222-J221</f>
        <v>15900</v>
      </c>
      <c r="K220" s="74"/>
      <c r="L220" s="40">
        <f t="shared" ref="L220:X220" si="76">L223-L222-L221</f>
        <v>14954</v>
      </c>
      <c r="M220" s="46">
        <f t="shared" si="62"/>
        <v>0.94050314465408802</v>
      </c>
      <c r="N220" s="40">
        <f t="shared" si="76"/>
        <v>87</v>
      </c>
      <c r="O220" s="46">
        <f t="shared" si="63"/>
        <v>5.4716981132075472E-3</v>
      </c>
      <c r="P220" s="40">
        <f t="shared" si="76"/>
        <v>33</v>
      </c>
      <c r="Q220" s="46">
        <f t="shared" si="64"/>
        <v>2.0754716981132076E-3</v>
      </c>
      <c r="R220" s="40">
        <f t="shared" si="76"/>
        <v>75</v>
      </c>
      <c r="S220" s="46">
        <f t="shared" si="65"/>
        <v>4.7169811320754715E-3</v>
      </c>
      <c r="T220" s="40">
        <f t="shared" si="76"/>
        <v>0</v>
      </c>
      <c r="U220" s="46">
        <f t="shared" si="66"/>
        <v>0</v>
      </c>
      <c r="V220" s="40">
        <f t="shared" si="76"/>
        <v>72</v>
      </c>
      <c r="W220" s="46">
        <f t="shared" si="67"/>
        <v>4.528301886792453E-3</v>
      </c>
      <c r="X220" s="40">
        <f t="shared" si="76"/>
        <v>679</v>
      </c>
      <c r="Y220" s="46">
        <f t="shared" si="68"/>
        <v>4.2704402515723272E-2</v>
      </c>
      <c r="Z220" s="46">
        <f t="shared" si="69"/>
        <v>5.9496855345911946E-2</v>
      </c>
      <c r="AA220" s="66"/>
      <c r="AB220" s="40">
        <f>AB223-AB222-AB221</f>
        <v>15689</v>
      </c>
      <c r="AC220" s="40">
        <f>AC223-AC222-AC221</f>
        <v>211</v>
      </c>
      <c r="AD220" s="46">
        <f t="shared" si="70"/>
        <v>1.3270440251572327E-2</v>
      </c>
      <c r="AF220" s="10">
        <f t="shared" si="71"/>
        <v>20</v>
      </c>
      <c r="AG220" s="10">
        <f t="shared" si="72"/>
        <v>13</v>
      </c>
    </row>
    <row r="221" spans="3:33" x14ac:dyDescent="0.25">
      <c r="C221" s="5" t="s">
        <v>517</v>
      </c>
      <c r="D221" s="6">
        <v>540005</v>
      </c>
      <c r="E221" s="6" t="s">
        <v>210</v>
      </c>
      <c r="F221" s="6" t="s">
        <v>355</v>
      </c>
      <c r="G221" s="6" t="s">
        <v>1</v>
      </c>
      <c r="H221" s="6">
        <v>9</v>
      </c>
      <c r="I221" s="92">
        <v>0.33582132545982868</v>
      </c>
      <c r="J221" s="30">
        <v>753</v>
      </c>
      <c r="K221" s="75"/>
      <c r="L221" s="31">
        <v>670</v>
      </c>
      <c r="M221" s="47">
        <f t="shared" si="62"/>
        <v>0.88977423638778219</v>
      </c>
      <c r="N221" s="31">
        <v>14</v>
      </c>
      <c r="O221" s="47">
        <f t="shared" si="63"/>
        <v>1.8592297476759629E-2</v>
      </c>
      <c r="P221" s="31">
        <v>5</v>
      </c>
      <c r="Q221" s="47">
        <f t="shared" si="64"/>
        <v>6.6401062416998674E-3</v>
      </c>
      <c r="R221" s="31">
        <v>6</v>
      </c>
      <c r="S221" s="47">
        <f t="shared" si="65"/>
        <v>7.9681274900398405E-3</v>
      </c>
      <c r="T221" s="31">
        <v>0</v>
      </c>
      <c r="U221" s="47">
        <f t="shared" si="66"/>
        <v>0</v>
      </c>
      <c r="V221" s="31">
        <v>8</v>
      </c>
      <c r="W221" s="47">
        <f t="shared" si="67"/>
        <v>1.0624169986719787E-2</v>
      </c>
      <c r="X221" s="31">
        <v>50</v>
      </c>
      <c r="Y221" s="47">
        <f t="shared" si="68"/>
        <v>6.6401062416998669E-2</v>
      </c>
      <c r="Z221" s="47">
        <f t="shared" si="69"/>
        <v>0.11022576361221779</v>
      </c>
      <c r="AA221" s="67"/>
      <c r="AB221" s="31">
        <v>734</v>
      </c>
      <c r="AC221" s="31">
        <v>19</v>
      </c>
      <c r="AD221" s="47">
        <f t="shared" si="70"/>
        <v>2.5232403718459494E-2</v>
      </c>
      <c r="AF221" s="6">
        <f t="shared" si="71"/>
        <v>58</v>
      </c>
      <c r="AG221" s="6">
        <f t="shared" si="72"/>
        <v>36</v>
      </c>
    </row>
    <row r="222" spans="3:33" x14ac:dyDescent="0.25">
      <c r="C222" s="5" t="s">
        <v>518</v>
      </c>
      <c r="D222" s="6">
        <v>540252</v>
      </c>
      <c r="E222" s="6" t="s">
        <v>211</v>
      </c>
      <c r="F222" s="6" t="s">
        <v>355</v>
      </c>
      <c r="G222" s="6" t="s">
        <v>1</v>
      </c>
      <c r="H222" s="6">
        <v>9</v>
      </c>
      <c r="I222" s="92">
        <v>0.53013527504674451</v>
      </c>
      <c r="J222" s="30">
        <v>410</v>
      </c>
      <c r="K222" s="75"/>
      <c r="L222" s="31">
        <v>361</v>
      </c>
      <c r="M222" s="47">
        <f t="shared" si="62"/>
        <v>0.88048780487804879</v>
      </c>
      <c r="N222" s="31">
        <v>11</v>
      </c>
      <c r="O222" s="47">
        <f t="shared" si="63"/>
        <v>2.6829268292682926E-2</v>
      </c>
      <c r="P222" s="31">
        <v>2</v>
      </c>
      <c r="Q222" s="47">
        <f t="shared" si="64"/>
        <v>4.8780487804878049E-3</v>
      </c>
      <c r="R222" s="31">
        <v>2</v>
      </c>
      <c r="S222" s="47">
        <f t="shared" si="65"/>
        <v>4.8780487804878049E-3</v>
      </c>
      <c r="T222" s="31">
        <v>0</v>
      </c>
      <c r="U222" s="47">
        <f t="shared" si="66"/>
        <v>0</v>
      </c>
      <c r="V222" s="31">
        <v>2</v>
      </c>
      <c r="W222" s="47">
        <f t="shared" si="67"/>
        <v>4.8780487804878049E-3</v>
      </c>
      <c r="X222" s="31">
        <v>32</v>
      </c>
      <c r="Y222" s="47">
        <f t="shared" si="68"/>
        <v>7.8048780487804878E-2</v>
      </c>
      <c r="Z222" s="47">
        <f t="shared" si="69"/>
        <v>0.11951219512195123</v>
      </c>
      <c r="AA222" s="67"/>
      <c r="AB222" s="31">
        <v>404</v>
      </c>
      <c r="AC222" s="31">
        <v>6</v>
      </c>
      <c r="AD222" s="47">
        <f t="shared" si="70"/>
        <v>1.4634146341463415E-2</v>
      </c>
      <c r="AF222" s="6">
        <f t="shared" si="71"/>
        <v>49</v>
      </c>
      <c r="AG222" s="6">
        <f t="shared" si="72"/>
        <v>95</v>
      </c>
    </row>
    <row r="223" spans="3:33" x14ac:dyDescent="0.25">
      <c r="C223" s="7" t="s">
        <v>355</v>
      </c>
      <c r="D223" s="8"/>
      <c r="E223" s="8" t="s">
        <v>212</v>
      </c>
      <c r="F223" s="8"/>
      <c r="G223" s="8" t="s">
        <v>2</v>
      </c>
      <c r="H223" s="8">
        <v>9</v>
      </c>
      <c r="I223" s="41">
        <v>229.89969218044934</v>
      </c>
      <c r="J223" s="27">
        <v>17063</v>
      </c>
      <c r="K223" s="76"/>
      <c r="L223" s="27">
        <v>15985</v>
      </c>
      <c r="M223" s="49">
        <f t="shared" si="62"/>
        <v>0.93682236417980425</v>
      </c>
      <c r="N223" s="27">
        <v>112</v>
      </c>
      <c r="O223" s="49">
        <f t="shared" si="63"/>
        <v>6.5639102150852726E-3</v>
      </c>
      <c r="P223" s="48">
        <v>40</v>
      </c>
      <c r="Q223" s="49">
        <f t="shared" si="64"/>
        <v>2.3442536482447401E-3</v>
      </c>
      <c r="R223" s="48">
        <v>83</v>
      </c>
      <c r="S223" s="49">
        <f t="shared" si="65"/>
        <v>4.8643263201078356E-3</v>
      </c>
      <c r="T223" s="48">
        <v>0</v>
      </c>
      <c r="U223" s="49">
        <f t="shared" si="66"/>
        <v>0</v>
      </c>
      <c r="V223" s="48">
        <v>82</v>
      </c>
      <c r="W223" s="49">
        <f t="shared" si="67"/>
        <v>4.8057199789017175E-3</v>
      </c>
      <c r="X223" s="48">
        <v>761</v>
      </c>
      <c r="Y223" s="49">
        <f t="shared" si="68"/>
        <v>4.4599425657856177E-2</v>
      </c>
      <c r="Z223" s="49">
        <f t="shared" si="69"/>
        <v>6.3177635820195741E-2</v>
      </c>
      <c r="AA223" s="68"/>
      <c r="AB223" s="48">
        <v>16827</v>
      </c>
      <c r="AC223" s="48">
        <v>236</v>
      </c>
      <c r="AD223" s="49">
        <f t="shared" si="70"/>
        <v>1.3831096524643966E-2</v>
      </c>
      <c r="AF223" s="81">
        <f t="shared" si="71"/>
        <v>26</v>
      </c>
      <c r="AG223" s="81">
        <f t="shared" si="72"/>
        <v>20</v>
      </c>
    </row>
    <row r="224" spans="3:33" x14ac:dyDescent="0.25">
      <c r="C224" s="9" t="s">
        <v>630</v>
      </c>
      <c r="D224" s="10">
        <v>540146</v>
      </c>
      <c r="E224" s="10" t="s">
        <v>9</v>
      </c>
      <c r="F224" s="10" t="s">
        <v>356</v>
      </c>
      <c r="G224" s="10" t="s">
        <v>0</v>
      </c>
      <c r="H224" s="10">
        <v>4</v>
      </c>
      <c r="I224" s="93">
        <v>647.69418678560328</v>
      </c>
      <c r="J224" s="40">
        <f>J227-J226-J225</f>
        <v>19513</v>
      </c>
      <c r="K224" s="74"/>
      <c r="L224" s="40">
        <f t="shared" ref="L224:X224" si="77">L227-L226-L225</f>
        <v>18761</v>
      </c>
      <c r="M224" s="46">
        <f t="shared" si="62"/>
        <v>0.96146158970942452</v>
      </c>
      <c r="N224" s="40">
        <f t="shared" si="77"/>
        <v>37</v>
      </c>
      <c r="O224" s="46">
        <f t="shared" si="63"/>
        <v>1.8961717829139549E-3</v>
      </c>
      <c r="P224" s="40">
        <f t="shared" si="77"/>
        <v>35</v>
      </c>
      <c r="Q224" s="46">
        <f t="shared" si="64"/>
        <v>1.7936760108645518E-3</v>
      </c>
      <c r="R224" s="40">
        <f t="shared" si="77"/>
        <v>43</v>
      </c>
      <c r="S224" s="46">
        <f t="shared" si="65"/>
        <v>2.2036590990621636E-3</v>
      </c>
      <c r="T224" s="40">
        <f t="shared" si="77"/>
        <v>4</v>
      </c>
      <c r="U224" s="46">
        <f t="shared" si="66"/>
        <v>2.0499154409880593E-4</v>
      </c>
      <c r="V224" s="40">
        <f t="shared" si="77"/>
        <v>31</v>
      </c>
      <c r="W224" s="46">
        <f t="shared" si="67"/>
        <v>1.588684466765746E-3</v>
      </c>
      <c r="X224" s="40">
        <f t="shared" si="77"/>
        <v>602</v>
      </c>
      <c r="Y224" s="46">
        <f t="shared" si="68"/>
        <v>3.0851227386870291E-2</v>
      </c>
      <c r="Z224" s="46">
        <f t="shared" si="69"/>
        <v>3.8538410290575524E-2</v>
      </c>
      <c r="AA224" s="66"/>
      <c r="AB224" s="40">
        <f>AB227-AB226-AB225</f>
        <v>19383</v>
      </c>
      <c r="AC224" s="40">
        <f>AC227-AC226-AC225</f>
        <v>130</v>
      </c>
      <c r="AD224" s="46">
        <f t="shared" si="70"/>
        <v>6.6622251832111927E-3</v>
      </c>
      <c r="AF224" s="10">
        <f t="shared" si="71"/>
        <v>43</v>
      </c>
      <c r="AG224" s="10">
        <f t="shared" si="72"/>
        <v>39</v>
      </c>
    </row>
    <row r="225" spans="3:33" x14ac:dyDescent="0.25">
      <c r="C225" s="122" t="s">
        <v>519</v>
      </c>
      <c r="D225" s="6">
        <v>540147</v>
      </c>
      <c r="E225" s="6" t="s">
        <v>213</v>
      </c>
      <c r="F225" s="6" t="s">
        <v>356</v>
      </c>
      <c r="G225" s="6" t="s">
        <v>1</v>
      </c>
      <c r="H225" s="6">
        <v>4</v>
      </c>
      <c r="I225" s="92">
        <v>1.6673646795167474</v>
      </c>
      <c r="J225" s="30">
        <v>1660</v>
      </c>
      <c r="K225" s="75"/>
      <c r="L225" s="31">
        <v>1598</v>
      </c>
      <c r="M225" s="47">
        <f t="shared" si="62"/>
        <v>0.96265060240963851</v>
      </c>
      <c r="N225" s="31">
        <v>8</v>
      </c>
      <c r="O225" s="47">
        <f t="shared" si="63"/>
        <v>4.8192771084337354E-3</v>
      </c>
      <c r="P225" s="31">
        <v>1</v>
      </c>
      <c r="Q225" s="47">
        <f t="shared" si="64"/>
        <v>6.0240963855421692E-4</v>
      </c>
      <c r="R225" s="31">
        <v>4</v>
      </c>
      <c r="S225" s="47">
        <f t="shared" si="65"/>
        <v>2.4096385542168677E-3</v>
      </c>
      <c r="T225" s="31">
        <v>0</v>
      </c>
      <c r="U225" s="47">
        <f t="shared" si="66"/>
        <v>0</v>
      </c>
      <c r="V225" s="31">
        <v>1</v>
      </c>
      <c r="W225" s="47">
        <f t="shared" si="67"/>
        <v>6.0240963855421692E-4</v>
      </c>
      <c r="X225" s="31">
        <v>48</v>
      </c>
      <c r="Y225" s="47">
        <f t="shared" si="68"/>
        <v>2.891566265060241E-2</v>
      </c>
      <c r="Z225" s="47">
        <f t="shared" si="69"/>
        <v>3.7349397590361447E-2</v>
      </c>
      <c r="AA225" s="67"/>
      <c r="AB225" s="31">
        <v>1656</v>
      </c>
      <c r="AC225" s="31">
        <v>4</v>
      </c>
      <c r="AD225" s="47">
        <f t="shared" si="70"/>
        <v>2.4096385542168677E-3</v>
      </c>
      <c r="AF225" s="6">
        <f t="shared" si="71"/>
        <v>202</v>
      </c>
      <c r="AG225" s="6">
        <f t="shared" si="72"/>
        <v>210</v>
      </c>
    </row>
    <row r="226" spans="3:33" x14ac:dyDescent="0.25">
      <c r="C226" s="5" t="s">
        <v>520</v>
      </c>
      <c r="D226" s="6">
        <v>540148</v>
      </c>
      <c r="E226" s="6" t="s">
        <v>214</v>
      </c>
      <c r="F226" s="6" t="s">
        <v>356</v>
      </c>
      <c r="G226" s="6" t="s">
        <v>1</v>
      </c>
      <c r="H226" s="6">
        <v>4</v>
      </c>
      <c r="I226" s="92">
        <v>4.5260168728898309</v>
      </c>
      <c r="J226" s="30">
        <v>3431</v>
      </c>
      <c r="K226" s="75"/>
      <c r="L226" s="31">
        <v>3244</v>
      </c>
      <c r="M226" s="47">
        <f t="shared" si="62"/>
        <v>0.9454969396677354</v>
      </c>
      <c r="N226" s="31">
        <v>16</v>
      </c>
      <c r="O226" s="47">
        <f t="shared" si="63"/>
        <v>4.663363450888954E-3</v>
      </c>
      <c r="P226" s="31">
        <v>9</v>
      </c>
      <c r="Q226" s="47">
        <f t="shared" si="64"/>
        <v>2.6231419411250363E-3</v>
      </c>
      <c r="R226" s="31">
        <v>27</v>
      </c>
      <c r="S226" s="47">
        <f t="shared" si="65"/>
        <v>7.8694258233751088E-3</v>
      </c>
      <c r="T226" s="31">
        <v>3</v>
      </c>
      <c r="U226" s="47">
        <f t="shared" si="66"/>
        <v>8.7438064704167882E-4</v>
      </c>
      <c r="V226" s="31">
        <v>6</v>
      </c>
      <c r="W226" s="47">
        <f t="shared" si="67"/>
        <v>1.7487612940833576E-3</v>
      </c>
      <c r="X226" s="31">
        <v>126</v>
      </c>
      <c r="Y226" s="47">
        <f t="shared" si="68"/>
        <v>3.6723987175750511E-2</v>
      </c>
      <c r="Z226" s="47">
        <f t="shared" si="69"/>
        <v>5.4503060332264645E-2</v>
      </c>
      <c r="AA226" s="67"/>
      <c r="AB226" s="31">
        <v>3392</v>
      </c>
      <c r="AC226" s="31">
        <v>39</v>
      </c>
      <c r="AD226" s="47">
        <f t="shared" si="70"/>
        <v>1.1366948411541825E-2</v>
      </c>
      <c r="AF226" s="6">
        <f t="shared" si="71"/>
        <v>154</v>
      </c>
      <c r="AG226" s="6">
        <f t="shared" si="72"/>
        <v>129</v>
      </c>
    </row>
    <row r="227" spans="3:33" x14ac:dyDescent="0.25">
      <c r="C227" s="7" t="s">
        <v>356</v>
      </c>
      <c r="D227" s="8"/>
      <c r="E227" s="8" t="s">
        <v>215</v>
      </c>
      <c r="F227" s="8"/>
      <c r="G227" s="8" t="s">
        <v>2</v>
      </c>
      <c r="H227" s="8">
        <v>4</v>
      </c>
      <c r="I227" s="41">
        <v>653.88756833800983</v>
      </c>
      <c r="J227" s="27">
        <v>24604</v>
      </c>
      <c r="K227" s="76"/>
      <c r="L227" s="27">
        <v>23603</v>
      </c>
      <c r="M227" s="49">
        <f t="shared" si="62"/>
        <v>0.9593155584457812</v>
      </c>
      <c r="N227" s="27">
        <v>61</v>
      </c>
      <c r="O227" s="49">
        <f t="shared" si="63"/>
        <v>2.4792716631442044E-3</v>
      </c>
      <c r="P227" s="48">
        <v>45</v>
      </c>
      <c r="Q227" s="49">
        <f t="shared" si="64"/>
        <v>1.8289708990408063E-3</v>
      </c>
      <c r="R227" s="48">
        <v>74</v>
      </c>
      <c r="S227" s="49">
        <f t="shared" si="65"/>
        <v>3.0076410339782149E-3</v>
      </c>
      <c r="T227" s="48">
        <v>7</v>
      </c>
      <c r="U227" s="49">
        <f t="shared" si="66"/>
        <v>2.8450658429523656E-4</v>
      </c>
      <c r="V227" s="48">
        <v>38</v>
      </c>
      <c r="W227" s="49">
        <f t="shared" si="67"/>
        <v>1.5444643147455698E-3</v>
      </c>
      <c r="X227" s="48">
        <v>776</v>
      </c>
      <c r="Y227" s="49">
        <f t="shared" si="68"/>
        <v>3.1539587059014794E-2</v>
      </c>
      <c r="Z227" s="49">
        <f t="shared" si="69"/>
        <v>4.0684441554218825E-2</v>
      </c>
      <c r="AA227" s="68"/>
      <c r="AB227" s="48">
        <v>24431</v>
      </c>
      <c r="AC227" s="48">
        <v>173</v>
      </c>
      <c r="AD227" s="49">
        <f t="shared" si="70"/>
        <v>7.0313770118679893E-3</v>
      </c>
      <c r="AF227" s="81">
        <f t="shared" si="71"/>
        <v>47</v>
      </c>
      <c r="AG227" s="81">
        <f t="shared" si="72"/>
        <v>46</v>
      </c>
    </row>
    <row r="228" spans="3:33" x14ac:dyDescent="0.25">
      <c r="C228" s="9" t="s">
        <v>631</v>
      </c>
      <c r="D228" s="10">
        <v>540149</v>
      </c>
      <c r="E228" s="10" t="s">
        <v>9</v>
      </c>
      <c r="F228" s="10" t="s">
        <v>357</v>
      </c>
      <c r="G228" s="10" t="s">
        <v>0</v>
      </c>
      <c r="H228" s="10">
        <v>10</v>
      </c>
      <c r="I228" s="93">
        <v>87.024228302446801</v>
      </c>
      <c r="J228" s="40">
        <f>J235-J234-J233-J232-J231-J230-J229</f>
        <v>10250</v>
      </c>
      <c r="K228" s="74"/>
      <c r="L228" s="40">
        <f>L235-L234-L233-L232-L231-L230-L229</f>
        <v>9584</v>
      </c>
      <c r="M228" s="46">
        <f t="shared" si="62"/>
        <v>0.93502439024390249</v>
      </c>
      <c r="N228" s="40">
        <f t="shared" ref="N228:X228" si="78">N235-N234-N233-N232-N231-N230-N229</f>
        <v>102</v>
      </c>
      <c r="O228" s="46">
        <f t="shared" si="63"/>
        <v>9.9512195121951221E-3</v>
      </c>
      <c r="P228" s="40">
        <f t="shared" si="78"/>
        <v>11</v>
      </c>
      <c r="Q228" s="46">
        <f t="shared" si="64"/>
        <v>1.0731707317073172E-3</v>
      </c>
      <c r="R228" s="40">
        <f t="shared" si="78"/>
        <v>65</v>
      </c>
      <c r="S228" s="46">
        <f t="shared" si="65"/>
        <v>6.3414634146341468E-3</v>
      </c>
      <c r="T228" s="40">
        <f t="shared" si="78"/>
        <v>7</v>
      </c>
      <c r="U228" s="46">
        <f t="shared" si="66"/>
        <v>6.8292682926829264E-4</v>
      </c>
      <c r="V228" s="40">
        <f t="shared" si="78"/>
        <v>49</v>
      </c>
      <c r="W228" s="46">
        <f t="shared" si="67"/>
        <v>4.7804878048780487E-3</v>
      </c>
      <c r="X228" s="40">
        <f t="shared" si="78"/>
        <v>432</v>
      </c>
      <c r="Y228" s="46">
        <f t="shared" si="68"/>
        <v>4.2146341463414637E-2</v>
      </c>
      <c r="Z228" s="46">
        <f t="shared" si="69"/>
        <v>6.4975609756097563E-2</v>
      </c>
      <c r="AA228" s="66"/>
      <c r="AB228" s="40">
        <f>AB235-AB234-AB233-AB232-AB231-AB230-AB229</f>
        <v>10133</v>
      </c>
      <c r="AC228" s="40">
        <f>AC235-AC234-AC233-AC232-AC231-AC230-AC229</f>
        <v>117</v>
      </c>
      <c r="AD228" s="46">
        <f t="shared" si="70"/>
        <v>1.1414634146341463E-2</v>
      </c>
      <c r="AF228" s="10">
        <f t="shared" si="71"/>
        <v>14</v>
      </c>
      <c r="AG228" s="10">
        <f t="shared" si="72"/>
        <v>17</v>
      </c>
    </row>
    <row r="229" spans="3:33" x14ac:dyDescent="0.25">
      <c r="C229" s="13" t="s">
        <v>521</v>
      </c>
      <c r="D229" s="14">
        <v>540275</v>
      </c>
      <c r="E229" s="14" t="s">
        <v>216</v>
      </c>
      <c r="F229" s="14" t="s">
        <v>357</v>
      </c>
      <c r="G229" s="14" t="s">
        <v>1</v>
      </c>
      <c r="H229" s="14">
        <v>10</v>
      </c>
      <c r="I229" s="95">
        <v>3.5426706411873798</v>
      </c>
      <c r="J229" s="35">
        <v>2605</v>
      </c>
      <c r="K229" s="79"/>
      <c r="L229" s="35">
        <v>2427</v>
      </c>
      <c r="M229" s="51">
        <f t="shared" si="62"/>
        <v>0.93166986564299425</v>
      </c>
      <c r="N229" s="35">
        <v>28</v>
      </c>
      <c r="O229" s="51">
        <f t="shared" si="63"/>
        <v>1.0748560460652591E-2</v>
      </c>
      <c r="P229" s="35">
        <v>14</v>
      </c>
      <c r="Q229" s="51">
        <f t="shared" si="64"/>
        <v>5.3742802303262957E-3</v>
      </c>
      <c r="R229" s="35">
        <v>21</v>
      </c>
      <c r="S229" s="51">
        <f t="shared" si="65"/>
        <v>8.061420345489444E-3</v>
      </c>
      <c r="T229" s="35">
        <v>0</v>
      </c>
      <c r="U229" s="51">
        <f t="shared" si="66"/>
        <v>0</v>
      </c>
      <c r="V229" s="35">
        <v>9</v>
      </c>
      <c r="W229" s="51">
        <f t="shared" si="67"/>
        <v>3.4548944337811898E-3</v>
      </c>
      <c r="X229" s="35">
        <v>106</v>
      </c>
      <c r="Y229" s="51">
        <f t="shared" si="68"/>
        <v>4.0690978886756241E-2</v>
      </c>
      <c r="Z229" s="51">
        <f t="shared" si="69"/>
        <v>6.8330134357005759E-2</v>
      </c>
      <c r="AA229" s="70"/>
      <c r="AB229" s="35">
        <v>2565</v>
      </c>
      <c r="AC229" s="35">
        <v>40</v>
      </c>
      <c r="AD229" s="51">
        <f t="shared" si="70"/>
        <v>1.5355086372360844E-2</v>
      </c>
      <c r="AF229" s="14">
        <f t="shared" si="71"/>
        <v>114</v>
      </c>
      <c r="AG229" s="14">
        <f t="shared" si="72"/>
        <v>89</v>
      </c>
    </row>
    <row r="230" spans="3:33" x14ac:dyDescent="0.25">
      <c r="C230" s="13" t="s">
        <v>522</v>
      </c>
      <c r="D230" s="14">
        <v>540080</v>
      </c>
      <c r="E230" s="14" t="s">
        <v>217</v>
      </c>
      <c r="F230" s="14" t="s">
        <v>357</v>
      </c>
      <c r="G230" s="14" t="s">
        <v>1</v>
      </c>
      <c r="H230" s="14">
        <v>10</v>
      </c>
      <c r="I230" s="95">
        <v>0.40444391125880724</v>
      </c>
      <c r="J230" s="35">
        <v>472</v>
      </c>
      <c r="K230" s="79"/>
      <c r="L230" s="35">
        <v>457</v>
      </c>
      <c r="M230" s="51">
        <f t="shared" si="62"/>
        <v>0.96822033898305082</v>
      </c>
      <c r="N230" s="35">
        <v>1</v>
      </c>
      <c r="O230" s="51">
        <f t="shared" si="63"/>
        <v>2.1186440677966102E-3</v>
      </c>
      <c r="P230" s="35">
        <v>4</v>
      </c>
      <c r="Q230" s="51">
        <f t="shared" si="64"/>
        <v>8.4745762711864406E-3</v>
      </c>
      <c r="R230" s="35">
        <v>0</v>
      </c>
      <c r="S230" s="51">
        <f t="shared" si="65"/>
        <v>0</v>
      </c>
      <c r="T230" s="35">
        <v>1</v>
      </c>
      <c r="U230" s="51">
        <f t="shared" si="66"/>
        <v>2.1186440677966102E-3</v>
      </c>
      <c r="V230" s="35">
        <v>4</v>
      </c>
      <c r="W230" s="51">
        <f t="shared" si="67"/>
        <v>8.4745762711864406E-3</v>
      </c>
      <c r="X230" s="35">
        <v>5</v>
      </c>
      <c r="Y230" s="51">
        <f t="shared" si="68"/>
        <v>1.059322033898305E-2</v>
      </c>
      <c r="Z230" s="51">
        <f t="shared" si="69"/>
        <v>3.1779661016949151E-2</v>
      </c>
      <c r="AA230" s="70"/>
      <c r="AB230" s="35">
        <v>468</v>
      </c>
      <c r="AC230" s="35">
        <v>4</v>
      </c>
      <c r="AD230" s="51">
        <f t="shared" si="70"/>
        <v>8.4745762711864406E-3</v>
      </c>
      <c r="AF230" s="14">
        <f t="shared" si="71"/>
        <v>211</v>
      </c>
      <c r="AG230" s="14">
        <f t="shared" si="72"/>
        <v>156</v>
      </c>
    </row>
    <row r="231" spans="3:33" x14ac:dyDescent="0.25">
      <c r="C231" s="5" t="s">
        <v>523</v>
      </c>
      <c r="D231" s="6">
        <v>540150</v>
      </c>
      <c r="E231" s="6" t="s">
        <v>218</v>
      </c>
      <c r="F231" s="6" t="s">
        <v>357</v>
      </c>
      <c r="G231" s="6" t="s">
        <v>1</v>
      </c>
      <c r="H231" s="6">
        <v>10</v>
      </c>
      <c r="I231" s="92">
        <v>0.67414469078027839</v>
      </c>
      <c r="J231" s="30">
        <v>669</v>
      </c>
      <c r="K231" s="75"/>
      <c r="L231" s="31">
        <v>626</v>
      </c>
      <c r="M231" s="47">
        <f t="shared" si="62"/>
        <v>0.93572496263079219</v>
      </c>
      <c r="N231" s="31">
        <v>15</v>
      </c>
      <c r="O231" s="47">
        <f t="shared" si="63"/>
        <v>2.2421524663677129E-2</v>
      </c>
      <c r="P231" s="31">
        <v>2</v>
      </c>
      <c r="Q231" s="47">
        <f t="shared" si="64"/>
        <v>2.9895366218236174E-3</v>
      </c>
      <c r="R231" s="31">
        <v>2</v>
      </c>
      <c r="S231" s="47">
        <f t="shared" si="65"/>
        <v>2.9895366218236174E-3</v>
      </c>
      <c r="T231" s="31">
        <v>1</v>
      </c>
      <c r="U231" s="47">
        <f t="shared" si="66"/>
        <v>1.4947683109118087E-3</v>
      </c>
      <c r="V231" s="31">
        <v>7</v>
      </c>
      <c r="W231" s="47">
        <f t="shared" si="67"/>
        <v>1.0463378176382661E-2</v>
      </c>
      <c r="X231" s="31">
        <v>16</v>
      </c>
      <c r="Y231" s="47">
        <f t="shared" si="68"/>
        <v>2.391629297458894E-2</v>
      </c>
      <c r="Z231" s="47">
        <f t="shared" si="69"/>
        <v>6.4275037369207769E-2</v>
      </c>
      <c r="AA231" s="67"/>
      <c r="AB231" s="31">
        <v>657</v>
      </c>
      <c r="AC231" s="31">
        <v>12</v>
      </c>
      <c r="AD231" s="47">
        <f t="shared" si="70"/>
        <v>1.7937219730941704E-2</v>
      </c>
      <c r="AF231" s="6">
        <f t="shared" si="71"/>
        <v>125</v>
      </c>
      <c r="AG231" s="6">
        <f t="shared" si="72"/>
        <v>70</v>
      </c>
    </row>
    <row r="232" spans="3:33" x14ac:dyDescent="0.25">
      <c r="C232" s="5" t="s">
        <v>524</v>
      </c>
      <c r="D232" s="6">
        <v>540151</v>
      </c>
      <c r="E232" s="6" t="s">
        <v>219</v>
      </c>
      <c r="F232" s="6" t="s">
        <v>357</v>
      </c>
      <c r="G232" s="6" t="s">
        <v>1</v>
      </c>
      <c r="H232" s="6">
        <v>10</v>
      </c>
      <c r="I232" s="92">
        <v>0.54631206420936484</v>
      </c>
      <c r="J232" s="30">
        <v>275</v>
      </c>
      <c r="K232" s="75"/>
      <c r="L232" s="31">
        <v>256</v>
      </c>
      <c r="M232" s="47">
        <f t="shared" si="62"/>
        <v>0.93090909090909091</v>
      </c>
      <c r="N232" s="31">
        <v>0</v>
      </c>
      <c r="O232" s="47">
        <f t="shared" si="63"/>
        <v>0</v>
      </c>
      <c r="P232" s="31">
        <v>1</v>
      </c>
      <c r="Q232" s="47">
        <f t="shared" si="64"/>
        <v>3.6363636363636364E-3</v>
      </c>
      <c r="R232" s="31">
        <v>0</v>
      </c>
      <c r="S232" s="47">
        <f t="shared" si="65"/>
        <v>0</v>
      </c>
      <c r="T232" s="31">
        <v>0</v>
      </c>
      <c r="U232" s="47">
        <f t="shared" si="66"/>
        <v>0</v>
      </c>
      <c r="V232" s="31">
        <v>0</v>
      </c>
      <c r="W232" s="47">
        <f t="shared" si="67"/>
        <v>0</v>
      </c>
      <c r="X232" s="31">
        <v>18</v>
      </c>
      <c r="Y232" s="47">
        <f t="shared" si="68"/>
        <v>6.545454545454546E-2</v>
      </c>
      <c r="Z232" s="47">
        <f t="shared" si="69"/>
        <v>6.9090909090909092E-2</v>
      </c>
      <c r="AA232" s="67"/>
      <c r="AB232" s="31">
        <v>271</v>
      </c>
      <c r="AC232" s="31">
        <v>4</v>
      </c>
      <c r="AD232" s="47">
        <f t="shared" si="70"/>
        <v>1.4545454545454545E-2</v>
      </c>
      <c r="AF232" s="6">
        <f t="shared" si="71"/>
        <v>111</v>
      </c>
      <c r="AG232" s="6">
        <f t="shared" si="72"/>
        <v>97</v>
      </c>
    </row>
    <row r="233" spans="3:33" x14ac:dyDescent="0.25">
      <c r="C233" s="5" t="s">
        <v>525</v>
      </c>
      <c r="D233" s="6">
        <v>540094</v>
      </c>
      <c r="E233" s="6" t="s">
        <v>220</v>
      </c>
      <c r="F233" s="6" t="s">
        <v>357</v>
      </c>
      <c r="G233" s="6" t="s">
        <v>1</v>
      </c>
      <c r="H233" s="6">
        <v>10</v>
      </c>
      <c r="I233" s="92">
        <v>1.0927358616490319</v>
      </c>
      <c r="J233" s="30">
        <v>1454</v>
      </c>
      <c r="K233" s="75"/>
      <c r="L233" s="31">
        <v>1312</v>
      </c>
      <c r="M233" s="47">
        <f t="shared" si="62"/>
        <v>0.90233837689133423</v>
      </c>
      <c r="N233" s="31">
        <v>58</v>
      </c>
      <c r="O233" s="47">
        <f t="shared" si="63"/>
        <v>3.9889958734525444E-2</v>
      </c>
      <c r="P233" s="31">
        <v>3</v>
      </c>
      <c r="Q233" s="47">
        <f t="shared" si="64"/>
        <v>2.0632737276478678E-3</v>
      </c>
      <c r="R233" s="31">
        <v>16</v>
      </c>
      <c r="S233" s="47">
        <f t="shared" si="65"/>
        <v>1.1004126547455296E-2</v>
      </c>
      <c r="T233" s="31">
        <v>0</v>
      </c>
      <c r="U233" s="47">
        <f t="shared" si="66"/>
        <v>0</v>
      </c>
      <c r="V233" s="31">
        <v>23</v>
      </c>
      <c r="W233" s="47">
        <f t="shared" si="67"/>
        <v>1.5818431911966989E-2</v>
      </c>
      <c r="X233" s="31">
        <v>42</v>
      </c>
      <c r="Y233" s="47">
        <f t="shared" si="68"/>
        <v>2.8885832187070151E-2</v>
      </c>
      <c r="Z233" s="47">
        <f t="shared" si="69"/>
        <v>9.7661623108665746E-2</v>
      </c>
      <c r="AA233" s="67"/>
      <c r="AB233" s="31">
        <v>1433</v>
      </c>
      <c r="AC233" s="31">
        <v>21</v>
      </c>
      <c r="AD233" s="47">
        <f t="shared" si="70"/>
        <v>1.4442916093535076E-2</v>
      </c>
      <c r="AF233" s="6">
        <f t="shared" si="71"/>
        <v>70</v>
      </c>
      <c r="AG233" s="6">
        <f t="shared" si="72"/>
        <v>100</v>
      </c>
    </row>
    <row r="234" spans="3:33" x14ac:dyDescent="0.25">
      <c r="C234" s="15" t="s">
        <v>656</v>
      </c>
      <c r="D234" s="16" t="s">
        <v>21</v>
      </c>
      <c r="E234" s="16" t="s">
        <v>164</v>
      </c>
      <c r="F234" s="16" t="s">
        <v>347</v>
      </c>
      <c r="G234" s="16" t="s">
        <v>3</v>
      </c>
      <c r="H234" s="16">
        <v>10</v>
      </c>
      <c r="I234" s="96">
        <v>15.575156801829985</v>
      </c>
      <c r="J234" s="43">
        <v>26700</v>
      </c>
      <c r="K234" s="80"/>
      <c r="L234" s="43">
        <v>23107</v>
      </c>
      <c r="M234" s="52">
        <f t="shared" si="62"/>
        <v>0.8654307116104869</v>
      </c>
      <c r="N234" s="43">
        <v>1457</v>
      </c>
      <c r="O234" s="52">
        <f t="shared" si="63"/>
        <v>5.456928838951311E-2</v>
      </c>
      <c r="P234" s="43">
        <v>42</v>
      </c>
      <c r="Q234" s="52">
        <f t="shared" si="64"/>
        <v>1.5730337078651685E-3</v>
      </c>
      <c r="R234" s="43">
        <v>288</v>
      </c>
      <c r="S234" s="52">
        <f t="shared" si="65"/>
        <v>1.0786516853932584E-2</v>
      </c>
      <c r="T234" s="43">
        <v>11</v>
      </c>
      <c r="U234" s="52">
        <f t="shared" si="66"/>
        <v>4.1198501872659175E-4</v>
      </c>
      <c r="V234" s="43">
        <v>189</v>
      </c>
      <c r="W234" s="52">
        <f t="shared" si="67"/>
        <v>7.0786516853932587E-3</v>
      </c>
      <c r="X234" s="43">
        <v>1606</v>
      </c>
      <c r="Y234" s="52">
        <f t="shared" si="68"/>
        <v>6.0149812734082396E-2</v>
      </c>
      <c r="Z234" s="52">
        <f t="shared" si="69"/>
        <v>0.1345692883895131</v>
      </c>
      <c r="AA234" s="71"/>
      <c r="AB234" s="43">
        <v>26251</v>
      </c>
      <c r="AC234" s="43">
        <v>449</v>
      </c>
      <c r="AD234" s="52">
        <f t="shared" si="70"/>
        <v>1.6816479400749065E-2</v>
      </c>
      <c r="AF234" s="6" t="str">
        <f t="shared" si="71"/>
        <v/>
      </c>
      <c r="AG234" s="6" t="str">
        <f t="shared" si="72"/>
        <v/>
      </c>
    </row>
    <row r="235" spans="3:33" x14ac:dyDescent="0.25">
      <c r="C235" s="7" t="s">
        <v>357</v>
      </c>
      <c r="D235" s="8"/>
      <c r="E235" s="8" t="s">
        <v>221</v>
      </c>
      <c r="F235" s="8"/>
      <c r="G235" s="8" t="s">
        <v>2</v>
      </c>
      <c r="H235" s="8">
        <v>10</v>
      </c>
      <c r="I235" s="41">
        <v>108.85969227336166</v>
      </c>
      <c r="J235" s="27">
        <v>42425</v>
      </c>
      <c r="K235" s="76"/>
      <c r="L235" s="27">
        <v>37769</v>
      </c>
      <c r="M235" s="49">
        <f t="shared" si="62"/>
        <v>0.89025338833235124</v>
      </c>
      <c r="N235" s="27">
        <v>1661</v>
      </c>
      <c r="O235" s="49">
        <f t="shared" si="63"/>
        <v>3.9151443724219213E-2</v>
      </c>
      <c r="P235" s="48">
        <v>77</v>
      </c>
      <c r="Q235" s="49">
        <f t="shared" si="64"/>
        <v>1.8149675898644667E-3</v>
      </c>
      <c r="R235" s="48">
        <v>392</v>
      </c>
      <c r="S235" s="49">
        <f t="shared" si="65"/>
        <v>9.2398350029463758E-3</v>
      </c>
      <c r="T235" s="48">
        <v>20</v>
      </c>
      <c r="U235" s="49">
        <f t="shared" si="66"/>
        <v>4.7142015321154979E-4</v>
      </c>
      <c r="V235" s="48">
        <v>281</v>
      </c>
      <c r="W235" s="49">
        <f t="shared" si="67"/>
        <v>6.6234531526222747E-3</v>
      </c>
      <c r="X235" s="48">
        <v>2225</v>
      </c>
      <c r="Y235" s="49">
        <f t="shared" si="68"/>
        <v>5.2445492044784915E-2</v>
      </c>
      <c r="Z235" s="49">
        <f t="shared" si="69"/>
        <v>0.10974661166764879</v>
      </c>
      <c r="AA235" s="68"/>
      <c r="AB235" s="48">
        <v>41778</v>
      </c>
      <c r="AC235" s="48">
        <v>647</v>
      </c>
      <c r="AD235" s="49">
        <f t="shared" si="70"/>
        <v>1.5250441956393636E-2</v>
      </c>
      <c r="AF235" s="85">
        <f t="shared" si="71"/>
        <v>10</v>
      </c>
      <c r="AG235" s="81">
        <f t="shared" si="72"/>
        <v>14</v>
      </c>
    </row>
    <row r="236" spans="3:33" x14ac:dyDescent="0.25">
      <c r="C236" s="9" t="s">
        <v>632</v>
      </c>
      <c r="D236" s="10">
        <v>540153</v>
      </c>
      <c r="E236" s="10" t="s">
        <v>9</v>
      </c>
      <c r="F236" s="10" t="s">
        <v>358</v>
      </c>
      <c r="G236" s="10" t="s">
        <v>0</v>
      </c>
      <c r="H236" s="10">
        <v>8</v>
      </c>
      <c r="I236" s="93">
        <v>697.32837471438722</v>
      </c>
      <c r="J236" s="40">
        <f>J238-J237</f>
        <v>5648</v>
      </c>
      <c r="K236" s="74"/>
      <c r="L236" s="40">
        <f t="shared" ref="L236:X236" si="79">L238-L237</f>
        <v>5369</v>
      </c>
      <c r="M236" s="46">
        <f t="shared" si="62"/>
        <v>0.95060198300283283</v>
      </c>
      <c r="N236" s="40">
        <f t="shared" si="79"/>
        <v>75</v>
      </c>
      <c r="O236" s="46">
        <f t="shared" si="63"/>
        <v>1.3279036827195468E-2</v>
      </c>
      <c r="P236" s="40">
        <f t="shared" si="79"/>
        <v>12</v>
      </c>
      <c r="Q236" s="46">
        <f t="shared" si="64"/>
        <v>2.124645892351275E-3</v>
      </c>
      <c r="R236" s="40">
        <f t="shared" si="79"/>
        <v>0</v>
      </c>
      <c r="S236" s="46">
        <f t="shared" si="65"/>
        <v>0</v>
      </c>
      <c r="T236" s="40">
        <f t="shared" si="79"/>
        <v>5</v>
      </c>
      <c r="U236" s="46">
        <f t="shared" si="66"/>
        <v>8.8526912181303118E-4</v>
      </c>
      <c r="V236" s="40">
        <f t="shared" si="79"/>
        <v>15</v>
      </c>
      <c r="W236" s="46">
        <f t="shared" si="67"/>
        <v>2.6558073654390935E-3</v>
      </c>
      <c r="X236" s="40">
        <f t="shared" si="79"/>
        <v>172</v>
      </c>
      <c r="Y236" s="46">
        <f t="shared" si="68"/>
        <v>3.0453257790368272E-2</v>
      </c>
      <c r="Z236" s="46">
        <f t="shared" si="69"/>
        <v>4.9398016997167143E-2</v>
      </c>
      <c r="AA236" s="66"/>
      <c r="AB236" s="40">
        <f>AB238-AB237</f>
        <v>5597</v>
      </c>
      <c r="AC236" s="40">
        <f>AC238-AC237</f>
        <v>51</v>
      </c>
      <c r="AD236" s="46">
        <f t="shared" si="70"/>
        <v>9.0297450424929177E-3</v>
      </c>
      <c r="AF236" s="10">
        <f t="shared" si="71"/>
        <v>30</v>
      </c>
      <c r="AG236" s="10">
        <f t="shared" si="72"/>
        <v>29</v>
      </c>
    </row>
    <row r="237" spans="3:33" x14ac:dyDescent="0.25">
      <c r="C237" s="5" t="s">
        <v>526</v>
      </c>
      <c r="D237" s="6">
        <v>540154</v>
      </c>
      <c r="E237" s="6" t="s">
        <v>222</v>
      </c>
      <c r="F237" s="6" t="s">
        <v>358</v>
      </c>
      <c r="G237" s="6" t="s">
        <v>1</v>
      </c>
      <c r="H237" s="6">
        <v>8</v>
      </c>
      <c r="I237" s="92">
        <v>0.56335114509446349</v>
      </c>
      <c r="J237" s="30">
        <v>495</v>
      </c>
      <c r="K237" s="75"/>
      <c r="L237" s="31">
        <v>476</v>
      </c>
      <c r="M237" s="47">
        <f t="shared" si="62"/>
        <v>0.96161616161616159</v>
      </c>
      <c r="N237" s="31">
        <v>7</v>
      </c>
      <c r="O237" s="47">
        <f t="shared" si="63"/>
        <v>1.4141414141414142E-2</v>
      </c>
      <c r="P237" s="31">
        <v>2</v>
      </c>
      <c r="Q237" s="47">
        <f t="shared" si="64"/>
        <v>4.0404040404040404E-3</v>
      </c>
      <c r="R237" s="31">
        <v>0</v>
      </c>
      <c r="S237" s="47">
        <f t="shared" si="65"/>
        <v>0</v>
      </c>
      <c r="T237" s="31">
        <v>0</v>
      </c>
      <c r="U237" s="47">
        <f t="shared" si="66"/>
        <v>0</v>
      </c>
      <c r="V237" s="31">
        <v>4</v>
      </c>
      <c r="W237" s="47">
        <f t="shared" si="67"/>
        <v>8.0808080808080808E-3</v>
      </c>
      <c r="X237" s="31">
        <v>6</v>
      </c>
      <c r="Y237" s="47">
        <f t="shared" si="68"/>
        <v>1.2121212121212121E-2</v>
      </c>
      <c r="Z237" s="47">
        <f t="shared" si="69"/>
        <v>3.8383838383838381E-2</v>
      </c>
      <c r="AA237" s="67"/>
      <c r="AB237" s="31">
        <v>489</v>
      </c>
      <c r="AC237" s="31">
        <v>6</v>
      </c>
      <c r="AD237" s="47">
        <f t="shared" si="70"/>
        <v>1.2121212121212121E-2</v>
      </c>
      <c r="AF237" s="6">
        <f t="shared" si="71"/>
        <v>197</v>
      </c>
      <c r="AG237" s="6">
        <f t="shared" si="72"/>
        <v>121</v>
      </c>
    </row>
    <row r="238" spans="3:33" x14ac:dyDescent="0.25">
      <c r="C238" s="7" t="s">
        <v>358</v>
      </c>
      <c r="D238" s="8"/>
      <c r="E238" s="8" t="s">
        <v>223</v>
      </c>
      <c r="F238" s="8"/>
      <c r="G238" s="8" t="s">
        <v>2</v>
      </c>
      <c r="H238" s="8">
        <v>8</v>
      </c>
      <c r="I238" s="41">
        <v>697.89172585948165</v>
      </c>
      <c r="J238" s="27">
        <v>6143</v>
      </c>
      <c r="K238" s="76"/>
      <c r="L238" s="27">
        <v>5845</v>
      </c>
      <c r="M238" s="49">
        <f t="shared" si="62"/>
        <v>0.95148950024418033</v>
      </c>
      <c r="N238" s="27">
        <v>82</v>
      </c>
      <c r="O238" s="49">
        <f t="shared" si="63"/>
        <v>1.3348526778447013E-2</v>
      </c>
      <c r="P238" s="48">
        <v>14</v>
      </c>
      <c r="Q238" s="49">
        <f t="shared" si="64"/>
        <v>2.2790167670519289E-3</v>
      </c>
      <c r="R238" s="48">
        <v>0</v>
      </c>
      <c r="S238" s="49">
        <f t="shared" si="65"/>
        <v>0</v>
      </c>
      <c r="T238" s="48">
        <v>5</v>
      </c>
      <c r="U238" s="49">
        <f t="shared" si="66"/>
        <v>8.1393455966140326E-4</v>
      </c>
      <c r="V238" s="48">
        <v>19</v>
      </c>
      <c r="W238" s="49">
        <f t="shared" si="67"/>
        <v>3.0929513267133322E-3</v>
      </c>
      <c r="X238" s="48">
        <v>178</v>
      </c>
      <c r="Y238" s="49">
        <f t="shared" si="68"/>
        <v>2.8976070323945956E-2</v>
      </c>
      <c r="Z238" s="49">
        <f t="shared" si="69"/>
        <v>4.8510499755819635E-2</v>
      </c>
      <c r="AA238" s="68"/>
      <c r="AB238" s="48">
        <v>6086</v>
      </c>
      <c r="AC238" s="48">
        <v>57</v>
      </c>
      <c r="AD238" s="49">
        <f t="shared" si="70"/>
        <v>9.278853980139997E-3</v>
      </c>
      <c r="AF238" s="81">
        <f t="shared" si="71"/>
        <v>37</v>
      </c>
      <c r="AG238" s="81">
        <f t="shared" si="72"/>
        <v>36</v>
      </c>
    </row>
    <row r="239" spans="3:33" x14ac:dyDescent="0.25">
      <c r="C239" s="9" t="s">
        <v>633</v>
      </c>
      <c r="D239" s="10">
        <v>540225</v>
      </c>
      <c r="E239" s="10" t="s">
        <v>9</v>
      </c>
      <c r="F239" s="10" t="s">
        <v>359</v>
      </c>
      <c r="G239" s="10" t="s">
        <v>0</v>
      </c>
      <c r="H239" s="10">
        <v>5</v>
      </c>
      <c r="I239" s="93">
        <v>133.0167609989617</v>
      </c>
      <c r="J239" s="40">
        <f>J242-J241-J240</f>
        <v>4947</v>
      </c>
      <c r="K239" s="74"/>
      <c r="L239" s="40">
        <f t="shared" ref="L239:X239" si="80">L242-L241-L240</f>
        <v>4676</v>
      </c>
      <c r="M239" s="46">
        <f t="shared" si="62"/>
        <v>0.94521932484333937</v>
      </c>
      <c r="N239" s="40">
        <f t="shared" si="80"/>
        <v>85</v>
      </c>
      <c r="O239" s="46">
        <f t="shared" si="63"/>
        <v>1.7182130584192441E-2</v>
      </c>
      <c r="P239" s="40">
        <f t="shared" si="80"/>
        <v>11</v>
      </c>
      <c r="Q239" s="46">
        <f t="shared" si="64"/>
        <v>2.2235698403072568E-3</v>
      </c>
      <c r="R239" s="40">
        <f t="shared" si="80"/>
        <v>8</v>
      </c>
      <c r="S239" s="46">
        <f t="shared" si="65"/>
        <v>1.6171417020416413E-3</v>
      </c>
      <c r="T239" s="40">
        <f t="shared" si="80"/>
        <v>0</v>
      </c>
      <c r="U239" s="46">
        <f t="shared" si="66"/>
        <v>0</v>
      </c>
      <c r="V239" s="40">
        <f t="shared" si="80"/>
        <v>11</v>
      </c>
      <c r="W239" s="46">
        <f t="shared" si="67"/>
        <v>2.2235698403072568E-3</v>
      </c>
      <c r="X239" s="40">
        <f t="shared" si="80"/>
        <v>156</v>
      </c>
      <c r="Y239" s="46">
        <f t="shared" si="68"/>
        <v>3.1534263189812006E-2</v>
      </c>
      <c r="Z239" s="46">
        <f t="shared" si="69"/>
        <v>5.4780675156660602E-2</v>
      </c>
      <c r="AA239" s="66"/>
      <c r="AB239" s="40">
        <f>AB242-AB241-AB240</f>
        <v>4920</v>
      </c>
      <c r="AC239" s="40">
        <f>AC242-AC241-AC240</f>
        <v>27</v>
      </c>
      <c r="AD239" s="46">
        <f t="shared" si="70"/>
        <v>5.4578532443905394E-3</v>
      </c>
      <c r="AF239" s="10">
        <f t="shared" si="71"/>
        <v>25</v>
      </c>
      <c r="AG239" s="10">
        <f t="shared" si="72"/>
        <v>50</v>
      </c>
    </row>
    <row r="240" spans="3:33" x14ac:dyDescent="0.25">
      <c r="C240" s="5" t="s">
        <v>527</v>
      </c>
      <c r="D240" s="6">
        <v>540253</v>
      </c>
      <c r="E240" s="6" t="s">
        <v>224</v>
      </c>
      <c r="F240" s="6" t="s">
        <v>359</v>
      </c>
      <c r="G240" s="6" t="s">
        <v>1</v>
      </c>
      <c r="H240" s="6">
        <v>5</v>
      </c>
      <c r="I240" s="92">
        <v>0.40933299118899941</v>
      </c>
      <c r="J240" s="30">
        <v>875</v>
      </c>
      <c r="K240" s="75"/>
      <c r="L240" s="31">
        <v>823</v>
      </c>
      <c r="M240" s="47">
        <f t="shared" si="62"/>
        <v>0.94057142857142861</v>
      </c>
      <c r="N240" s="31">
        <v>4</v>
      </c>
      <c r="O240" s="47">
        <f t="shared" si="63"/>
        <v>4.5714285714285718E-3</v>
      </c>
      <c r="P240" s="31">
        <v>3</v>
      </c>
      <c r="Q240" s="47">
        <f t="shared" si="64"/>
        <v>3.4285714285714284E-3</v>
      </c>
      <c r="R240" s="31">
        <v>4</v>
      </c>
      <c r="S240" s="47">
        <f t="shared" si="65"/>
        <v>4.5714285714285718E-3</v>
      </c>
      <c r="T240" s="31">
        <v>0</v>
      </c>
      <c r="U240" s="47">
        <f t="shared" si="66"/>
        <v>0</v>
      </c>
      <c r="V240" s="31">
        <v>1</v>
      </c>
      <c r="W240" s="47">
        <f t="shared" si="67"/>
        <v>1.1428571428571429E-3</v>
      </c>
      <c r="X240" s="31">
        <v>40</v>
      </c>
      <c r="Y240" s="47">
        <f t="shared" si="68"/>
        <v>4.5714285714285714E-2</v>
      </c>
      <c r="Z240" s="47">
        <f t="shared" si="69"/>
        <v>5.9428571428571428E-2</v>
      </c>
      <c r="AA240" s="67"/>
      <c r="AB240" s="31">
        <v>860</v>
      </c>
      <c r="AC240" s="31">
        <v>15</v>
      </c>
      <c r="AD240" s="47">
        <f t="shared" si="70"/>
        <v>1.7142857142857144E-2</v>
      </c>
      <c r="AF240" s="6">
        <f t="shared" si="71"/>
        <v>138</v>
      </c>
      <c r="AG240" s="6">
        <f t="shared" si="72"/>
        <v>74</v>
      </c>
    </row>
    <row r="241" spans="3:33" x14ac:dyDescent="0.25">
      <c r="C241" s="5" t="s">
        <v>528</v>
      </c>
      <c r="D241" s="6">
        <v>540156</v>
      </c>
      <c r="E241" s="6" t="s">
        <v>225</v>
      </c>
      <c r="F241" s="6" t="s">
        <v>359</v>
      </c>
      <c r="G241" s="6" t="s">
        <v>1</v>
      </c>
      <c r="H241" s="6">
        <v>5</v>
      </c>
      <c r="I241" s="92">
        <v>1.0256125133194001</v>
      </c>
      <c r="J241" s="30">
        <v>1831</v>
      </c>
      <c r="K241" s="75"/>
      <c r="L241" s="31">
        <v>1749</v>
      </c>
      <c r="M241" s="47">
        <f t="shared" si="62"/>
        <v>0.95521572910977603</v>
      </c>
      <c r="N241" s="31">
        <v>6</v>
      </c>
      <c r="O241" s="47">
        <f t="shared" si="63"/>
        <v>3.2768978700163844E-3</v>
      </c>
      <c r="P241" s="31">
        <v>8</v>
      </c>
      <c r="Q241" s="47">
        <f t="shared" si="64"/>
        <v>4.3691971600218456E-3</v>
      </c>
      <c r="R241" s="31">
        <v>5</v>
      </c>
      <c r="S241" s="47">
        <f t="shared" si="65"/>
        <v>2.7307482250136538E-3</v>
      </c>
      <c r="T241" s="31">
        <v>0</v>
      </c>
      <c r="U241" s="47">
        <f t="shared" si="66"/>
        <v>0</v>
      </c>
      <c r="V241" s="31">
        <v>9</v>
      </c>
      <c r="W241" s="47">
        <f t="shared" si="67"/>
        <v>4.9153468050245766E-3</v>
      </c>
      <c r="X241" s="31">
        <v>54</v>
      </c>
      <c r="Y241" s="47">
        <f t="shared" si="68"/>
        <v>2.9492080830147462E-2</v>
      </c>
      <c r="Z241" s="47">
        <f t="shared" si="69"/>
        <v>4.4784270890223923E-2</v>
      </c>
      <c r="AA241" s="67"/>
      <c r="AB241" s="31">
        <v>1810</v>
      </c>
      <c r="AC241" s="31">
        <v>21</v>
      </c>
      <c r="AD241" s="47">
        <f t="shared" si="70"/>
        <v>1.1469142545057346E-2</v>
      </c>
      <c r="AF241" s="6">
        <f t="shared" si="71"/>
        <v>182</v>
      </c>
      <c r="AG241" s="6">
        <f t="shared" si="72"/>
        <v>127</v>
      </c>
    </row>
    <row r="242" spans="3:33" x14ac:dyDescent="0.25">
      <c r="C242" s="7" t="s">
        <v>359</v>
      </c>
      <c r="D242" s="8"/>
      <c r="E242" s="8" t="s">
        <v>226</v>
      </c>
      <c r="F242" s="8"/>
      <c r="G242" s="8" t="s">
        <v>2</v>
      </c>
      <c r="H242" s="8">
        <v>5</v>
      </c>
      <c r="I242" s="41">
        <v>134.45170650347009</v>
      </c>
      <c r="J242" s="27">
        <v>7653</v>
      </c>
      <c r="K242" s="76"/>
      <c r="L242" s="27">
        <v>7248</v>
      </c>
      <c r="M242" s="49">
        <f t="shared" si="62"/>
        <v>0.94707957663661313</v>
      </c>
      <c r="N242" s="27">
        <v>95</v>
      </c>
      <c r="O242" s="49">
        <f t="shared" si="63"/>
        <v>1.2413432640794459E-2</v>
      </c>
      <c r="P242" s="48">
        <v>22</v>
      </c>
      <c r="Q242" s="49">
        <f t="shared" si="64"/>
        <v>2.8746896641839801E-3</v>
      </c>
      <c r="R242" s="48">
        <v>17</v>
      </c>
      <c r="S242" s="49">
        <f t="shared" si="65"/>
        <v>2.2213511041421666E-3</v>
      </c>
      <c r="T242" s="48">
        <v>0</v>
      </c>
      <c r="U242" s="49">
        <f t="shared" si="66"/>
        <v>0</v>
      </c>
      <c r="V242" s="48">
        <v>21</v>
      </c>
      <c r="W242" s="49">
        <f t="shared" si="67"/>
        <v>2.7440219521756176E-3</v>
      </c>
      <c r="X242" s="48">
        <v>250</v>
      </c>
      <c r="Y242" s="49">
        <f t="shared" si="68"/>
        <v>3.2666928002090687E-2</v>
      </c>
      <c r="Z242" s="49">
        <f t="shared" si="69"/>
        <v>5.2920423363386905E-2</v>
      </c>
      <c r="AA242" s="68"/>
      <c r="AB242" s="48">
        <v>7590</v>
      </c>
      <c r="AC242" s="48">
        <v>63</v>
      </c>
      <c r="AD242" s="49">
        <f t="shared" si="70"/>
        <v>8.2320658565268514E-3</v>
      </c>
      <c r="AF242" s="81">
        <f t="shared" si="71"/>
        <v>31</v>
      </c>
      <c r="AG242" s="81">
        <f t="shared" si="72"/>
        <v>41</v>
      </c>
    </row>
    <row r="243" spans="3:33" x14ac:dyDescent="0.25">
      <c r="C243" s="9" t="s">
        <v>634</v>
      </c>
      <c r="D243" s="10">
        <v>540283</v>
      </c>
      <c r="E243" s="10" t="s">
        <v>9</v>
      </c>
      <c r="F243" s="10" t="s">
        <v>360</v>
      </c>
      <c r="G243" s="10" t="s">
        <v>0</v>
      </c>
      <c r="H243" s="10">
        <v>4</v>
      </c>
      <c r="I243" s="93">
        <v>937.768538281264</v>
      </c>
      <c r="J243" s="40">
        <f>J247-J246-J245-J244</f>
        <v>6408</v>
      </c>
      <c r="K243" s="74"/>
      <c r="L243" s="40">
        <f t="shared" ref="L243:X243" si="81">L247-L246-L245-L244</f>
        <v>6117</v>
      </c>
      <c r="M243" s="46">
        <f t="shared" si="62"/>
        <v>0.95458801498127344</v>
      </c>
      <c r="N243" s="40">
        <f t="shared" si="81"/>
        <v>49</v>
      </c>
      <c r="O243" s="46">
        <f t="shared" si="63"/>
        <v>7.64669163545568E-3</v>
      </c>
      <c r="P243" s="40">
        <f t="shared" si="81"/>
        <v>17</v>
      </c>
      <c r="Q243" s="46">
        <f t="shared" si="64"/>
        <v>2.6529338327091136E-3</v>
      </c>
      <c r="R243" s="40">
        <f t="shared" si="81"/>
        <v>8</v>
      </c>
      <c r="S243" s="46">
        <f t="shared" si="65"/>
        <v>1.2484394506866417E-3</v>
      </c>
      <c r="T243" s="40">
        <f t="shared" si="81"/>
        <v>3</v>
      </c>
      <c r="U243" s="46">
        <f t="shared" si="66"/>
        <v>4.6816479400749064E-4</v>
      </c>
      <c r="V243" s="40">
        <f t="shared" si="81"/>
        <v>25</v>
      </c>
      <c r="W243" s="46">
        <f t="shared" si="67"/>
        <v>3.9013732833957553E-3</v>
      </c>
      <c r="X243" s="40">
        <f t="shared" si="81"/>
        <v>189</v>
      </c>
      <c r="Y243" s="46">
        <f t="shared" si="68"/>
        <v>2.9494382022471909E-2</v>
      </c>
      <c r="Z243" s="46">
        <f t="shared" si="69"/>
        <v>4.5411985018726592E-2</v>
      </c>
      <c r="AA243" s="66"/>
      <c r="AB243" s="40">
        <f>AB247-AB246-AB245-AB244</f>
        <v>6336</v>
      </c>
      <c r="AC243" s="40">
        <f>AC247-AC246-AC245-AC244</f>
        <v>72</v>
      </c>
      <c r="AD243" s="46">
        <f t="shared" si="70"/>
        <v>1.1235955056179775E-2</v>
      </c>
      <c r="AF243" s="10">
        <f t="shared" si="71"/>
        <v>35</v>
      </c>
      <c r="AG243" s="10">
        <f t="shared" si="72"/>
        <v>20</v>
      </c>
    </row>
    <row r="244" spans="3:33" x14ac:dyDescent="0.25">
      <c r="C244" s="5" t="s">
        <v>529</v>
      </c>
      <c r="D244" s="6">
        <v>540158</v>
      </c>
      <c r="E244" s="6" t="s">
        <v>227</v>
      </c>
      <c r="F244" s="6" t="s">
        <v>360</v>
      </c>
      <c r="G244" s="6" t="s">
        <v>1</v>
      </c>
      <c r="H244" s="6">
        <v>4</v>
      </c>
      <c r="I244" s="92">
        <v>0.57171139009904581</v>
      </c>
      <c r="J244" s="30">
        <v>231</v>
      </c>
      <c r="K244" s="75"/>
      <c r="L244" s="31">
        <v>222</v>
      </c>
      <c r="M244" s="47">
        <f t="shared" si="62"/>
        <v>0.96103896103896103</v>
      </c>
      <c r="N244" s="31">
        <v>2</v>
      </c>
      <c r="O244" s="47">
        <f t="shared" si="63"/>
        <v>8.658008658008658E-3</v>
      </c>
      <c r="P244" s="31">
        <v>0</v>
      </c>
      <c r="Q244" s="47">
        <f t="shared" si="64"/>
        <v>0</v>
      </c>
      <c r="R244" s="31">
        <v>0</v>
      </c>
      <c r="S244" s="47">
        <f t="shared" si="65"/>
        <v>0</v>
      </c>
      <c r="T244" s="31">
        <v>0</v>
      </c>
      <c r="U244" s="47">
        <f t="shared" si="66"/>
        <v>0</v>
      </c>
      <c r="V244" s="31">
        <v>2</v>
      </c>
      <c r="W244" s="47">
        <f t="shared" si="67"/>
        <v>8.658008658008658E-3</v>
      </c>
      <c r="X244" s="31">
        <v>5</v>
      </c>
      <c r="Y244" s="47">
        <f t="shared" si="68"/>
        <v>2.1645021645021644E-2</v>
      </c>
      <c r="Z244" s="47">
        <f t="shared" si="69"/>
        <v>3.896103896103896E-2</v>
      </c>
      <c r="AA244" s="67"/>
      <c r="AB244" s="31">
        <v>225</v>
      </c>
      <c r="AC244" s="31">
        <v>6</v>
      </c>
      <c r="AD244" s="47">
        <f t="shared" si="70"/>
        <v>2.5974025974025976E-2</v>
      </c>
      <c r="AF244" s="6">
        <f t="shared" si="71"/>
        <v>196</v>
      </c>
      <c r="AG244" s="6">
        <f t="shared" si="72"/>
        <v>35</v>
      </c>
    </row>
    <row r="245" spans="3:33" x14ac:dyDescent="0.25">
      <c r="C245" s="11" t="s">
        <v>530</v>
      </c>
      <c r="D245" s="12">
        <v>540288</v>
      </c>
      <c r="E245" s="12" t="s">
        <v>228</v>
      </c>
      <c r="F245" s="12" t="s">
        <v>360</v>
      </c>
      <c r="G245" s="12" t="s">
        <v>1</v>
      </c>
      <c r="H245" s="12">
        <v>4</v>
      </c>
      <c r="I245" s="94">
        <v>0.3588452414392157</v>
      </c>
      <c r="J245" s="34">
        <v>232</v>
      </c>
      <c r="K245" s="77"/>
      <c r="L245" s="34">
        <v>217</v>
      </c>
      <c r="M245" s="50">
        <f t="shared" si="62"/>
        <v>0.93534482758620685</v>
      </c>
      <c r="N245" s="34">
        <v>2</v>
      </c>
      <c r="O245" s="50">
        <f t="shared" si="63"/>
        <v>8.6206896551724137E-3</v>
      </c>
      <c r="P245" s="34">
        <v>5</v>
      </c>
      <c r="Q245" s="50">
        <f t="shared" si="64"/>
        <v>2.1551724137931036E-2</v>
      </c>
      <c r="R245" s="34">
        <v>0</v>
      </c>
      <c r="S245" s="50">
        <f t="shared" si="65"/>
        <v>0</v>
      </c>
      <c r="T245" s="34">
        <v>1</v>
      </c>
      <c r="U245" s="50">
        <f t="shared" si="66"/>
        <v>4.3103448275862068E-3</v>
      </c>
      <c r="V245" s="34">
        <v>1</v>
      </c>
      <c r="W245" s="50">
        <f t="shared" si="67"/>
        <v>4.3103448275862068E-3</v>
      </c>
      <c r="X245" s="34">
        <v>6</v>
      </c>
      <c r="Y245" s="50">
        <f t="shared" si="68"/>
        <v>2.5862068965517241E-2</v>
      </c>
      <c r="Z245" s="50">
        <f t="shared" si="69"/>
        <v>6.4655172413793108E-2</v>
      </c>
      <c r="AA245" s="69"/>
      <c r="AB245" s="34">
        <v>227</v>
      </c>
      <c r="AC245" s="34">
        <v>5</v>
      </c>
      <c r="AD245" s="50">
        <f t="shared" si="70"/>
        <v>2.1551724137931036E-2</v>
      </c>
      <c r="AF245" s="12">
        <f t="shared" si="71"/>
        <v>124</v>
      </c>
      <c r="AG245" s="12">
        <f t="shared" si="72"/>
        <v>51</v>
      </c>
    </row>
    <row r="246" spans="3:33" x14ac:dyDescent="0.25">
      <c r="C246" s="122" t="s">
        <v>531</v>
      </c>
      <c r="D246" s="6">
        <v>540159</v>
      </c>
      <c r="E246" s="6" t="s">
        <v>229</v>
      </c>
      <c r="F246" s="6" t="s">
        <v>360</v>
      </c>
      <c r="G246" s="6" t="s">
        <v>1</v>
      </c>
      <c r="H246" s="6">
        <v>4</v>
      </c>
      <c r="I246" s="92">
        <v>2.4454411820101085</v>
      </c>
      <c r="J246" s="30">
        <v>998</v>
      </c>
      <c r="K246" s="75"/>
      <c r="L246" s="31">
        <v>941</v>
      </c>
      <c r="M246" s="47">
        <f t="shared" si="62"/>
        <v>0.94288577154308617</v>
      </c>
      <c r="N246" s="31">
        <v>4</v>
      </c>
      <c r="O246" s="47">
        <f t="shared" si="63"/>
        <v>4.0080160320641279E-3</v>
      </c>
      <c r="P246" s="31">
        <v>4</v>
      </c>
      <c r="Q246" s="47">
        <f t="shared" si="64"/>
        <v>4.0080160320641279E-3</v>
      </c>
      <c r="R246" s="31">
        <v>1</v>
      </c>
      <c r="S246" s="47">
        <f t="shared" si="65"/>
        <v>1.002004008016032E-3</v>
      </c>
      <c r="T246" s="31">
        <v>0</v>
      </c>
      <c r="U246" s="47">
        <f t="shared" si="66"/>
        <v>0</v>
      </c>
      <c r="V246" s="31">
        <v>8</v>
      </c>
      <c r="W246" s="47">
        <f t="shared" si="67"/>
        <v>8.0160320641282558E-3</v>
      </c>
      <c r="X246" s="31">
        <v>40</v>
      </c>
      <c r="Y246" s="47">
        <f t="shared" si="68"/>
        <v>4.0080160320641281E-2</v>
      </c>
      <c r="Z246" s="47">
        <f t="shared" si="69"/>
        <v>5.7114228456913822E-2</v>
      </c>
      <c r="AA246" s="67"/>
      <c r="AB246" s="31">
        <v>974</v>
      </c>
      <c r="AC246" s="31">
        <v>24</v>
      </c>
      <c r="AD246" s="47">
        <f t="shared" si="70"/>
        <v>2.4048096192384769E-2</v>
      </c>
      <c r="AF246" s="6">
        <f t="shared" si="71"/>
        <v>144</v>
      </c>
      <c r="AG246" s="6">
        <f t="shared" si="72"/>
        <v>39</v>
      </c>
    </row>
    <row r="247" spans="3:33" x14ac:dyDescent="0.25">
      <c r="C247" s="7" t="s">
        <v>360</v>
      </c>
      <c r="D247" s="8"/>
      <c r="E247" s="8" t="s">
        <v>230</v>
      </c>
      <c r="F247" s="8"/>
      <c r="G247" s="8" t="s">
        <v>2</v>
      </c>
      <c r="H247" s="8">
        <v>4</v>
      </c>
      <c r="I247" s="41">
        <v>941.14453609481234</v>
      </c>
      <c r="J247" s="27">
        <v>7869</v>
      </c>
      <c r="K247" s="76"/>
      <c r="L247" s="27">
        <v>7497</v>
      </c>
      <c r="M247" s="49">
        <f t="shared" si="62"/>
        <v>0.95272588638963018</v>
      </c>
      <c r="N247" s="27">
        <v>57</v>
      </c>
      <c r="O247" s="49">
        <f t="shared" si="63"/>
        <v>7.2436141822340835E-3</v>
      </c>
      <c r="P247" s="48">
        <v>26</v>
      </c>
      <c r="Q247" s="49">
        <f t="shared" si="64"/>
        <v>3.3041047147032662E-3</v>
      </c>
      <c r="R247" s="48">
        <v>9</v>
      </c>
      <c r="S247" s="49">
        <f t="shared" si="65"/>
        <v>1.143728555089592E-3</v>
      </c>
      <c r="T247" s="48">
        <v>4</v>
      </c>
      <c r="U247" s="49">
        <f t="shared" si="66"/>
        <v>5.0832380226204096E-4</v>
      </c>
      <c r="V247" s="48">
        <v>36</v>
      </c>
      <c r="W247" s="49">
        <f t="shared" si="67"/>
        <v>4.5749142203583681E-3</v>
      </c>
      <c r="X247" s="48">
        <v>240</v>
      </c>
      <c r="Y247" s="49">
        <f t="shared" si="68"/>
        <v>3.0499428135722456E-2</v>
      </c>
      <c r="Z247" s="49">
        <f t="shared" si="69"/>
        <v>4.7274113610369803E-2</v>
      </c>
      <c r="AA247" s="68"/>
      <c r="AB247" s="48">
        <v>7762</v>
      </c>
      <c r="AC247" s="48">
        <v>107</v>
      </c>
      <c r="AD247" s="49">
        <f t="shared" si="70"/>
        <v>1.3597661710509594E-2</v>
      </c>
      <c r="AF247" s="81">
        <f t="shared" si="71"/>
        <v>39</v>
      </c>
      <c r="AG247" s="81">
        <f t="shared" si="72"/>
        <v>21</v>
      </c>
    </row>
    <row r="248" spans="3:33" x14ac:dyDescent="0.25">
      <c r="C248" s="9" t="s">
        <v>635</v>
      </c>
      <c r="D248" s="10">
        <v>540160</v>
      </c>
      <c r="E248" s="10" t="s">
        <v>9</v>
      </c>
      <c r="F248" s="10" t="s">
        <v>361</v>
      </c>
      <c r="G248" s="10" t="s">
        <v>0</v>
      </c>
      <c r="H248" s="10">
        <v>6</v>
      </c>
      <c r="I248" s="93">
        <v>643.55286492031939</v>
      </c>
      <c r="J248" s="40">
        <f>J259-J258-J257-J256-J255-J254-J253-J252-J251-J250-J249</f>
        <v>27347</v>
      </c>
      <c r="K248" s="74"/>
      <c r="L248" s="40">
        <f t="shared" ref="L248:X248" si="82">L259-L258-L257-L256-L255-L254-L253-L252-L251-L250-L249</f>
        <v>24310</v>
      </c>
      <c r="M248" s="46">
        <f t="shared" si="62"/>
        <v>0.88894577101693051</v>
      </c>
      <c r="N248" s="40">
        <f t="shared" si="82"/>
        <v>2017</v>
      </c>
      <c r="O248" s="46">
        <f t="shared" si="63"/>
        <v>7.3755805024317111E-2</v>
      </c>
      <c r="P248" s="40">
        <f t="shared" si="82"/>
        <v>66</v>
      </c>
      <c r="Q248" s="46">
        <f t="shared" si="64"/>
        <v>2.4134274326251507E-3</v>
      </c>
      <c r="R248" s="40">
        <f t="shared" si="82"/>
        <v>46</v>
      </c>
      <c r="S248" s="46">
        <f t="shared" si="65"/>
        <v>1.6820857863751051E-3</v>
      </c>
      <c r="T248" s="40">
        <f t="shared" si="82"/>
        <v>3</v>
      </c>
      <c r="U248" s="46">
        <f t="shared" si="66"/>
        <v>1.0970124693750686E-4</v>
      </c>
      <c r="V248" s="40">
        <f t="shared" si="82"/>
        <v>49</v>
      </c>
      <c r="W248" s="46">
        <f t="shared" si="67"/>
        <v>1.791787033312612E-3</v>
      </c>
      <c r="X248" s="40">
        <f t="shared" si="82"/>
        <v>856</v>
      </c>
      <c r="Y248" s="46">
        <f t="shared" si="68"/>
        <v>3.130142245950196E-2</v>
      </c>
      <c r="Z248" s="46">
        <f t="shared" si="69"/>
        <v>0.11105422898306945</v>
      </c>
      <c r="AA248" s="66"/>
      <c r="AB248" s="40">
        <f>AB259-AB258-AB257-AB256-AB255-AB254-AB253-AB252-AB251-AB250-AB249</f>
        <v>26722</v>
      </c>
      <c r="AC248" s="40">
        <f>AC259-AC258-AC257-AC256-AC255-AC254-AC253-AC252-AC251-AC250-AC249</f>
        <v>625</v>
      </c>
      <c r="AD248" s="46">
        <f t="shared" si="70"/>
        <v>2.2854426445313929E-2</v>
      </c>
      <c r="AF248" s="87">
        <f t="shared" si="71"/>
        <v>5</v>
      </c>
      <c r="AG248" s="87">
        <f t="shared" si="72"/>
        <v>6</v>
      </c>
    </row>
    <row r="249" spans="3:33" x14ac:dyDescent="0.25">
      <c r="C249" s="5" t="s">
        <v>532</v>
      </c>
      <c r="D249" s="6">
        <v>540161</v>
      </c>
      <c r="E249" s="6" t="s">
        <v>231</v>
      </c>
      <c r="F249" s="6" t="s">
        <v>361</v>
      </c>
      <c r="G249" s="6" t="s">
        <v>1</v>
      </c>
      <c r="H249" s="6">
        <v>6</v>
      </c>
      <c r="I249" s="92">
        <v>0.27309986812686976</v>
      </c>
      <c r="J249" s="30">
        <v>249</v>
      </c>
      <c r="K249" s="75"/>
      <c r="L249" s="31">
        <v>245</v>
      </c>
      <c r="M249" s="47">
        <f t="shared" si="62"/>
        <v>0.98393574297188757</v>
      </c>
      <c r="N249" s="31">
        <v>0</v>
      </c>
      <c r="O249" s="47">
        <f t="shared" si="63"/>
        <v>0</v>
      </c>
      <c r="P249" s="31">
        <v>0</v>
      </c>
      <c r="Q249" s="47">
        <f t="shared" si="64"/>
        <v>0</v>
      </c>
      <c r="R249" s="31">
        <v>0</v>
      </c>
      <c r="S249" s="47">
        <f t="shared" si="65"/>
        <v>0</v>
      </c>
      <c r="T249" s="31">
        <v>0</v>
      </c>
      <c r="U249" s="47">
        <f t="shared" si="66"/>
        <v>0</v>
      </c>
      <c r="V249" s="31">
        <v>0</v>
      </c>
      <c r="W249" s="47">
        <f t="shared" si="67"/>
        <v>0</v>
      </c>
      <c r="X249" s="31">
        <v>4</v>
      </c>
      <c r="Y249" s="47">
        <f t="shared" si="68"/>
        <v>1.6064257028112448E-2</v>
      </c>
      <c r="Z249" s="47">
        <f t="shared" si="69"/>
        <v>1.6064257028112448E-2</v>
      </c>
      <c r="AA249" s="67"/>
      <c r="AB249" s="31">
        <v>247</v>
      </c>
      <c r="AC249" s="31">
        <v>2</v>
      </c>
      <c r="AD249" s="47">
        <f t="shared" si="70"/>
        <v>8.0321285140562242E-3</v>
      </c>
      <c r="AF249" s="6">
        <f t="shared" si="71"/>
        <v>226</v>
      </c>
      <c r="AG249" s="6">
        <f t="shared" si="72"/>
        <v>162</v>
      </c>
    </row>
    <row r="250" spans="3:33" x14ac:dyDescent="0.25">
      <c r="C250" s="17" t="s">
        <v>533</v>
      </c>
      <c r="D250" s="18">
        <v>540284</v>
      </c>
      <c r="E250" s="18" t="s">
        <v>232</v>
      </c>
      <c r="F250" s="18" t="s">
        <v>361</v>
      </c>
      <c r="G250" s="18" t="s">
        <v>1</v>
      </c>
      <c r="H250" s="18">
        <v>6</v>
      </c>
      <c r="I250" s="97">
        <v>0.38521879721306118</v>
      </c>
      <c r="J250" s="117">
        <v>129</v>
      </c>
      <c r="K250" s="75"/>
      <c r="L250" s="117">
        <v>123</v>
      </c>
      <c r="M250" s="118">
        <f t="shared" si="62"/>
        <v>0.95348837209302328</v>
      </c>
      <c r="N250" s="117">
        <v>0</v>
      </c>
      <c r="O250" s="118">
        <f t="shared" si="63"/>
        <v>0</v>
      </c>
      <c r="P250" s="117">
        <v>1</v>
      </c>
      <c r="Q250" s="118">
        <f t="shared" si="64"/>
        <v>7.7519379844961239E-3</v>
      </c>
      <c r="R250" s="117">
        <v>0</v>
      </c>
      <c r="S250" s="118">
        <f t="shared" si="65"/>
        <v>0</v>
      </c>
      <c r="T250" s="117">
        <v>1</v>
      </c>
      <c r="U250" s="118">
        <f t="shared" si="66"/>
        <v>7.7519379844961239E-3</v>
      </c>
      <c r="V250" s="117">
        <v>0</v>
      </c>
      <c r="W250" s="118">
        <f t="shared" si="67"/>
        <v>0</v>
      </c>
      <c r="X250" s="117">
        <v>4</v>
      </c>
      <c r="Y250" s="118">
        <f t="shared" si="68"/>
        <v>3.1007751937984496E-2</v>
      </c>
      <c r="Z250" s="118">
        <f t="shared" si="69"/>
        <v>4.6511627906976744E-2</v>
      </c>
      <c r="AA250" s="119"/>
      <c r="AB250" s="117">
        <v>128</v>
      </c>
      <c r="AC250" s="117">
        <v>1</v>
      </c>
      <c r="AD250" s="118">
        <f t="shared" si="70"/>
        <v>7.7519379844961239E-3</v>
      </c>
      <c r="AE250" s="120"/>
      <c r="AF250" s="18">
        <f t="shared" si="71"/>
        <v>178</v>
      </c>
      <c r="AG250" s="18">
        <f t="shared" si="72"/>
        <v>167</v>
      </c>
    </row>
    <row r="251" spans="3:33" x14ac:dyDescent="0.25">
      <c r="C251" s="5" t="s">
        <v>534</v>
      </c>
      <c r="D251" s="6">
        <v>540162</v>
      </c>
      <c r="E251" s="6" t="s">
        <v>233</v>
      </c>
      <c r="F251" s="6" t="s">
        <v>361</v>
      </c>
      <c r="G251" s="6" t="s">
        <v>1</v>
      </c>
      <c r="H251" s="6">
        <v>6</v>
      </c>
      <c r="I251" s="92">
        <v>5.5427232805478087E-2</v>
      </c>
      <c r="J251" s="30">
        <v>63</v>
      </c>
      <c r="K251" s="75"/>
      <c r="L251" s="31">
        <v>56</v>
      </c>
      <c r="M251" s="47">
        <f t="shared" si="62"/>
        <v>0.88888888888888884</v>
      </c>
      <c r="N251" s="31">
        <v>0</v>
      </c>
      <c r="O251" s="47">
        <f t="shared" si="63"/>
        <v>0</v>
      </c>
      <c r="P251" s="31">
        <v>1</v>
      </c>
      <c r="Q251" s="47">
        <f t="shared" si="64"/>
        <v>1.5873015873015872E-2</v>
      </c>
      <c r="R251" s="31">
        <v>3</v>
      </c>
      <c r="S251" s="47">
        <f t="shared" si="65"/>
        <v>4.7619047619047616E-2</v>
      </c>
      <c r="T251" s="31">
        <v>0</v>
      </c>
      <c r="U251" s="47">
        <f t="shared" si="66"/>
        <v>0</v>
      </c>
      <c r="V251" s="31">
        <v>0</v>
      </c>
      <c r="W251" s="47">
        <f t="shared" si="67"/>
        <v>0</v>
      </c>
      <c r="X251" s="31">
        <v>3</v>
      </c>
      <c r="Y251" s="47">
        <f t="shared" si="68"/>
        <v>4.7619047619047616E-2</v>
      </c>
      <c r="Z251" s="47">
        <f t="shared" si="69"/>
        <v>0.1111111111111111</v>
      </c>
      <c r="AA251" s="67"/>
      <c r="AB251" s="31">
        <v>63</v>
      </c>
      <c r="AC251" s="31">
        <v>0</v>
      </c>
      <c r="AD251" s="47">
        <f t="shared" si="70"/>
        <v>0</v>
      </c>
      <c r="AF251" s="6">
        <f t="shared" si="71"/>
        <v>56</v>
      </c>
      <c r="AG251" s="6">
        <f t="shared" si="72"/>
        <v>215</v>
      </c>
    </row>
    <row r="252" spans="3:33" x14ac:dyDescent="0.25">
      <c r="C252" s="5" t="s">
        <v>535</v>
      </c>
      <c r="D252" s="6">
        <v>540254</v>
      </c>
      <c r="E252" s="6" t="s">
        <v>234</v>
      </c>
      <c r="F252" s="6" t="s">
        <v>361</v>
      </c>
      <c r="G252" s="6" t="s">
        <v>1</v>
      </c>
      <c r="H252" s="6">
        <v>6</v>
      </c>
      <c r="I252" s="92">
        <v>2.4281168116605856</v>
      </c>
      <c r="J252" s="30">
        <v>2980</v>
      </c>
      <c r="K252" s="75"/>
      <c r="L252" s="31">
        <v>2812</v>
      </c>
      <c r="M252" s="47">
        <f t="shared" si="62"/>
        <v>0.94362416107382552</v>
      </c>
      <c r="N252" s="31">
        <v>13</v>
      </c>
      <c r="O252" s="47">
        <f t="shared" si="63"/>
        <v>4.3624161073825499E-3</v>
      </c>
      <c r="P252" s="31">
        <v>2</v>
      </c>
      <c r="Q252" s="47">
        <f t="shared" si="64"/>
        <v>6.711409395973154E-4</v>
      </c>
      <c r="R252" s="31">
        <v>6</v>
      </c>
      <c r="S252" s="47">
        <f t="shared" si="65"/>
        <v>2.0134228187919465E-3</v>
      </c>
      <c r="T252" s="31">
        <v>1</v>
      </c>
      <c r="U252" s="47">
        <f t="shared" si="66"/>
        <v>3.355704697986577E-4</v>
      </c>
      <c r="V252" s="31">
        <v>5</v>
      </c>
      <c r="W252" s="47">
        <f t="shared" si="67"/>
        <v>1.6778523489932886E-3</v>
      </c>
      <c r="X252" s="31">
        <v>141</v>
      </c>
      <c r="Y252" s="47">
        <f t="shared" si="68"/>
        <v>4.7315436241610741E-2</v>
      </c>
      <c r="Z252" s="47">
        <f t="shared" si="69"/>
        <v>5.6375838926174496E-2</v>
      </c>
      <c r="AA252" s="67"/>
      <c r="AB252" s="31">
        <v>2944</v>
      </c>
      <c r="AC252" s="31">
        <v>36</v>
      </c>
      <c r="AD252" s="47">
        <f t="shared" si="70"/>
        <v>1.2080536912751677E-2</v>
      </c>
      <c r="AF252" s="6">
        <f t="shared" si="71"/>
        <v>147</v>
      </c>
      <c r="AG252" s="6">
        <f t="shared" si="72"/>
        <v>122</v>
      </c>
    </row>
    <row r="253" spans="3:33" x14ac:dyDescent="0.25">
      <c r="C253" s="5" t="s">
        <v>536</v>
      </c>
      <c r="D253" s="6">
        <v>540270</v>
      </c>
      <c r="E253" s="6" t="s">
        <v>235</v>
      </c>
      <c r="F253" s="6" t="s">
        <v>361</v>
      </c>
      <c r="G253" s="6" t="s">
        <v>1</v>
      </c>
      <c r="H253" s="6">
        <v>6</v>
      </c>
      <c r="I253" s="92">
        <v>0.27793685816747238</v>
      </c>
      <c r="J253" s="30">
        <v>510</v>
      </c>
      <c r="K253" s="75"/>
      <c r="L253" s="31">
        <v>483</v>
      </c>
      <c r="M253" s="47">
        <f t="shared" si="62"/>
        <v>0.94705882352941173</v>
      </c>
      <c r="N253" s="31">
        <v>0</v>
      </c>
      <c r="O253" s="47">
        <f t="shared" si="63"/>
        <v>0</v>
      </c>
      <c r="P253" s="31">
        <v>0</v>
      </c>
      <c r="Q253" s="47">
        <f t="shared" si="64"/>
        <v>0</v>
      </c>
      <c r="R253" s="31">
        <v>0</v>
      </c>
      <c r="S253" s="47">
        <f t="shared" si="65"/>
        <v>0</v>
      </c>
      <c r="T253" s="31">
        <v>0</v>
      </c>
      <c r="U253" s="47">
        <f t="shared" si="66"/>
        <v>0</v>
      </c>
      <c r="V253" s="31">
        <v>0</v>
      </c>
      <c r="W253" s="47">
        <f t="shared" si="67"/>
        <v>0</v>
      </c>
      <c r="X253" s="31">
        <v>27</v>
      </c>
      <c r="Y253" s="47">
        <f t="shared" si="68"/>
        <v>5.2941176470588235E-2</v>
      </c>
      <c r="Z253" s="47">
        <f t="shared" si="69"/>
        <v>5.2941176470588235E-2</v>
      </c>
      <c r="AA253" s="67"/>
      <c r="AB253" s="31">
        <v>506</v>
      </c>
      <c r="AC253" s="31">
        <v>4</v>
      </c>
      <c r="AD253" s="47">
        <f t="shared" si="70"/>
        <v>7.8431372549019607E-3</v>
      </c>
      <c r="AF253" s="6">
        <f t="shared" si="71"/>
        <v>157</v>
      </c>
      <c r="AG253" s="6">
        <f t="shared" si="72"/>
        <v>164</v>
      </c>
    </row>
    <row r="254" spans="3:33" x14ac:dyDescent="0.25">
      <c r="C254" s="5" t="s">
        <v>537</v>
      </c>
      <c r="D254" s="6">
        <v>540268</v>
      </c>
      <c r="E254" s="6" t="s">
        <v>236</v>
      </c>
      <c r="F254" s="6" t="s">
        <v>361</v>
      </c>
      <c r="G254" s="6" t="s">
        <v>1</v>
      </c>
      <c r="H254" s="6">
        <v>6</v>
      </c>
      <c r="I254" s="92">
        <v>0.78456188383452652</v>
      </c>
      <c r="J254" s="30">
        <v>259</v>
      </c>
      <c r="K254" s="75"/>
      <c r="L254" s="31">
        <v>243</v>
      </c>
      <c r="M254" s="47">
        <f t="shared" si="62"/>
        <v>0.93822393822393824</v>
      </c>
      <c r="N254" s="31">
        <v>0</v>
      </c>
      <c r="O254" s="47">
        <f t="shared" si="63"/>
        <v>0</v>
      </c>
      <c r="P254" s="31">
        <v>0</v>
      </c>
      <c r="Q254" s="47">
        <f t="shared" si="64"/>
        <v>0</v>
      </c>
      <c r="R254" s="31">
        <v>0</v>
      </c>
      <c r="S254" s="47">
        <f t="shared" si="65"/>
        <v>0</v>
      </c>
      <c r="T254" s="31">
        <v>0</v>
      </c>
      <c r="U254" s="47">
        <f t="shared" si="66"/>
        <v>0</v>
      </c>
      <c r="V254" s="31">
        <v>1</v>
      </c>
      <c r="W254" s="47">
        <f t="shared" si="67"/>
        <v>3.8610038610038611E-3</v>
      </c>
      <c r="X254" s="31">
        <v>15</v>
      </c>
      <c r="Y254" s="47">
        <f t="shared" si="68"/>
        <v>5.7915057915057917E-2</v>
      </c>
      <c r="Z254" s="47">
        <f t="shared" si="69"/>
        <v>6.1776061776061778E-2</v>
      </c>
      <c r="AA254" s="67"/>
      <c r="AB254" s="31">
        <v>259</v>
      </c>
      <c r="AC254" s="31">
        <v>0</v>
      </c>
      <c r="AD254" s="47">
        <f t="shared" si="70"/>
        <v>0</v>
      </c>
      <c r="AF254" s="6">
        <f t="shared" si="71"/>
        <v>130</v>
      </c>
      <c r="AG254" s="6">
        <f t="shared" si="72"/>
        <v>215</v>
      </c>
    </row>
    <row r="255" spans="3:33" x14ac:dyDescent="0.25">
      <c r="C255" s="5" t="s">
        <v>538</v>
      </c>
      <c r="D255" s="6">
        <v>540269</v>
      </c>
      <c r="E255" s="6" t="s">
        <v>237</v>
      </c>
      <c r="F255" s="6" t="s">
        <v>361</v>
      </c>
      <c r="G255" s="6" t="s">
        <v>1</v>
      </c>
      <c r="H255" s="6">
        <v>6</v>
      </c>
      <c r="I255" s="92">
        <v>0.64864578642977511</v>
      </c>
      <c r="J255" s="30">
        <v>530</v>
      </c>
      <c r="K255" s="75"/>
      <c r="L255" s="31">
        <v>501</v>
      </c>
      <c r="M255" s="47">
        <f t="shared" si="62"/>
        <v>0.94528301886792454</v>
      </c>
      <c r="N255" s="31">
        <v>4</v>
      </c>
      <c r="O255" s="47">
        <f t="shared" si="63"/>
        <v>7.5471698113207548E-3</v>
      </c>
      <c r="P255" s="31">
        <v>0</v>
      </c>
      <c r="Q255" s="47">
        <f t="shared" si="64"/>
        <v>0</v>
      </c>
      <c r="R255" s="31">
        <v>1</v>
      </c>
      <c r="S255" s="47">
        <f t="shared" si="65"/>
        <v>1.8867924528301887E-3</v>
      </c>
      <c r="T255" s="31">
        <v>0</v>
      </c>
      <c r="U255" s="47">
        <f t="shared" si="66"/>
        <v>0</v>
      </c>
      <c r="V255" s="31">
        <v>3</v>
      </c>
      <c r="W255" s="47">
        <f t="shared" si="67"/>
        <v>5.6603773584905656E-3</v>
      </c>
      <c r="X255" s="31">
        <v>21</v>
      </c>
      <c r="Y255" s="47">
        <f t="shared" si="68"/>
        <v>3.962264150943396E-2</v>
      </c>
      <c r="Z255" s="47">
        <f t="shared" si="69"/>
        <v>5.4716981132075466E-2</v>
      </c>
      <c r="AA255" s="67"/>
      <c r="AB255" s="31">
        <v>526</v>
      </c>
      <c r="AC255" s="31">
        <v>4</v>
      </c>
      <c r="AD255" s="47">
        <f t="shared" si="70"/>
        <v>7.5471698113207548E-3</v>
      </c>
      <c r="AF255" s="6">
        <f t="shared" si="71"/>
        <v>153</v>
      </c>
      <c r="AG255" s="6">
        <f t="shared" si="72"/>
        <v>168</v>
      </c>
    </row>
    <row r="256" spans="3:33" x14ac:dyDescent="0.25">
      <c r="C256" s="5" t="s">
        <v>539</v>
      </c>
      <c r="D256" s="6">
        <v>540163</v>
      </c>
      <c r="E256" s="6" t="s">
        <v>238</v>
      </c>
      <c r="F256" s="6" t="s">
        <v>361</v>
      </c>
      <c r="G256" s="6" t="s">
        <v>1</v>
      </c>
      <c r="H256" s="6">
        <v>6</v>
      </c>
      <c r="I256" s="92">
        <v>1.0965657857927189</v>
      </c>
      <c r="J256" s="30">
        <v>438</v>
      </c>
      <c r="K256" s="75"/>
      <c r="L256" s="31">
        <v>425</v>
      </c>
      <c r="M256" s="47">
        <f t="shared" si="62"/>
        <v>0.97031963470319638</v>
      </c>
      <c r="N256" s="31">
        <v>0</v>
      </c>
      <c r="O256" s="47">
        <f t="shared" si="63"/>
        <v>0</v>
      </c>
      <c r="P256" s="31">
        <v>1</v>
      </c>
      <c r="Q256" s="47">
        <f t="shared" si="64"/>
        <v>2.2831050228310501E-3</v>
      </c>
      <c r="R256" s="31">
        <v>0</v>
      </c>
      <c r="S256" s="47">
        <f t="shared" si="65"/>
        <v>0</v>
      </c>
      <c r="T256" s="31">
        <v>0</v>
      </c>
      <c r="U256" s="47">
        <f t="shared" si="66"/>
        <v>0</v>
      </c>
      <c r="V256" s="31">
        <v>0</v>
      </c>
      <c r="W256" s="47">
        <f t="shared" si="67"/>
        <v>0</v>
      </c>
      <c r="X256" s="31">
        <v>12</v>
      </c>
      <c r="Y256" s="47">
        <f t="shared" si="68"/>
        <v>2.7397260273972601E-2</v>
      </c>
      <c r="Z256" s="47">
        <f t="shared" si="69"/>
        <v>2.9680365296803651E-2</v>
      </c>
      <c r="AA256" s="67"/>
      <c r="AB256" s="31">
        <v>436</v>
      </c>
      <c r="AC256" s="31">
        <v>2</v>
      </c>
      <c r="AD256" s="47">
        <f t="shared" si="70"/>
        <v>4.5662100456621002E-3</v>
      </c>
      <c r="AF256" s="6">
        <f t="shared" si="71"/>
        <v>214</v>
      </c>
      <c r="AG256" s="6">
        <f t="shared" si="72"/>
        <v>191</v>
      </c>
    </row>
    <row r="257" spans="3:33" x14ac:dyDescent="0.25">
      <c r="C257" s="5" t="s">
        <v>540</v>
      </c>
      <c r="D257" s="6">
        <v>540257</v>
      </c>
      <c r="E257" s="6" t="s">
        <v>239</v>
      </c>
      <c r="F257" s="6" t="s">
        <v>361</v>
      </c>
      <c r="G257" s="6" t="s">
        <v>1</v>
      </c>
      <c r="H257" s="6">
        <v>6</v>
      </c>
      <c r="I257" s="92">
        <v>1.184742505933404</v>
      </c>
      <c r="J257" s="30">
        <v>1415</v>
      </c>
      <c r="K257" s="75"/>
      <c r="L257" s="31">
        <v>1349</v>
      </c>
      <c r="M257" s="47">
        <f t="shared" si="62"/>
        <v>0.953356890459364</v>
      </c>
      <c r="N257" s="31">
        <v>5</v>
      </c>
      <c r="O257" s="47">
        <f t="shared" si="63"/>
        <v>3.5335689045936395E-3</v>
      </c>
      <c r="P257" s="31">
        <v>5</v>
      </c>
      <c r="Q257" s="47">
        <f t="shared" si="64"/>
        <v>3.5335689045936395E-3</v>
      </c>
      <c r="R257" s="31">
        <v>1</v>
      </c>
      <c r="S257" s="47">
        <f t="shared" si="65"/>
        <v>7.0671378091872788E-4</v>
      </c>
      <c r="T257" s="31">
        <v>0</v>
      </c>
      <c r="U257" s="47">
        <f t="shared" si="66"/>
        <v>0</v>
      </c>
      <c r="V257" s="31">
        <v>12</v>
      </c>
      <c r="W257" s="47">
        <f t="shared" si="67"/>
        <v>8.4805653710247342E-3</v>
      </c>
      <c r="X257" s="31">
        <v>43</v>
      </c>
      <c r="Y257" s="47">
        <f t="shared" si="68"/>
        <v>3.03886925795053E-2</v>
      </c>
      <c r="Z257" s="47">
        <f t="shared" si="69"/>
        <v>4.6643109540636038E-2</v>
      </c>
      <c r="AA257" s="67"/>
      <c r="AB257" s="31">
        <v>1395</v>
      </c>
      <c r="AC257" s="31">
        <v>20</v>
      </c>
      <c r="AD257" s="47">
        <f t="shared" si="70"/>
        <v>1.4134275618374558E-2</v>
      </c>
      <c r="AF257" s="6">
        <f t="shared" si="71"/>
        <v>176</v>
      </c>
      <c r="AG257" s="6">
        <f t="shared" si="72"/>
        <v>104</v>
      </c>
    </row>
    <row r="258" spans="3:33" x14ac:dyDescent="0.25">
      <c r="C258" s="13" t="s">
        <v>541</v>
      </c>
      <c r="D258" s="14">
        <v>540137</v>
      </c>
      <c r="E258" s="14" t="s">
        <v>240</v>
      </c>
      <c r="F258" s="14" t="s">
        <v>361</v>
      </c>
      <c r="G258" s="14" t="s">
        <v>1</v>
      </c>
      <c r="H258" s="14">
        <v>6</v>
      </c>
      <c r="I258" s="95">
        <v>0.33465727543715046</v>
      </c>
      <c r="J258" s="35">
        <v>296</v>
      </c>
      <c r="K258" s="79"/>
      <c r="L258" s="35">
        <v>285</v>
      </c>
      <c r="M258" s="51">
        <f t="shared" si="62"/>
        <v>0.96283783783783783</v>
      </c>
      <c r="N258" s="35">
        <v>3</v>
      </c>
      <c r="O258" s="51">
        <f t="shared" si="63"/>
        <v>1.0135135135135136E-2</v>
      </c>
      <c r="P258" s="35">
        <v>0</v>
      </c>
      <c r="Q258" s="51">
        <f t="shared" si="64"/>
        <v>0</v>
      </c>
      <c r="R258" s="35">
        <v>0</v>
      </c>
      <c r="S258" s="51">
        <f t="shared" si="65"/>
        <v>0</v>
      </c>
      <c r="T258" s="35">
        <v>0</v>
      </c>
      <c r="U258" s="51">
        <f t="shared" si="66"/>
        <v>0</v>
      </c>
      <c r="V258" s="35">
        <v>0</v>
      </c>
      <c r="W258" s="51">
        <f t="shared" si="67"/>
        <v>0</v>
      </c>
      <c r="X258" s="35">
        <v>8</v>
      </c>
      <c r="Y258" s="51">
        <f t="shared" si="68"/>
        <v>2.7027027027027029E-2</v>
      </c>
      <c r="Z258" s="51">
        <f t="shared" si="69"/>
        <v>3.7162162162162164E-2</v>
      </c>
      <c r="AA258" s="70"/>
      <c r="AB258" s="35">
        <v>295</v>
      </c>
      <c r="AC258" s="35">
        <v>1</v>
      </c>
      <c r="AD258" s="51">
        <f t="shared" si="70"/>
        <v>3.3783783783783786E-3</v>
      </c>
      <c r="AF258" s="14">
        <f t="shared" si="71"/>
        <v>203</v>
      </c>
      <c r="AG258" s="14">
        <f t="shared" si="72"/>
        <v>201</v>
      </c>
    </row>
    <row r="259" spans="3:33" x14ac:dyDescent="0.25">
      <c r="C259" s="7" t="s">
        <v>361</v>
      </c>
      <c r="D259" s="8"/>
      <c r="E259" s="8" t="s">
        <v>241</v>
      </c>
      <c r="F259" s="8"/>
      <c r="G259" s="8" t="s">
        <v>2</v>
      </c>
      <c r="H259" s="8">
        <v>6</v>
      </c>
      <c r="I259" s="41">
        <v>651.0218377257205</v>
      </c>
      <c r="J259" s="27">
        <v>34216</v>
      </c>
      <c r="K259" s="76"/>
      <c r="L259" s="27">
        <v>30832</v>
      </c>
      <c r="M259" s="49">
        <f t="shared" si="62"/>
        <v>0.90109890109890112</v>
      </c>
      <c r="N259" s="27">
        <v>2042</v>
      </c>
      <c r="O259" s="49">
        <f t="shared" si="63"/>
        <v>5.9679682020107552E-2</v>
      </c>
      <c r="P259" s="48">
        <v>76</v>
      </c>
      <c r="Q259" s="49">
        <f t="shared" si="64"/>
        <v>2.2211830722469019E-3</v>
      </c>
      <c r="R259" s="48">
        <v>57</v>
      </c>
      <c r="S259" s="49">
        <f t="shared" si="65"/>
        <v>1.6658873041851766E-3</v>
      </c>
      <c r="T259" s="48">
        <v>5</v>
      </c>
      <c r="U259" s="49">
        <f t="shared" si="66"/>
        <v>1.4613046527940144E-4</v>
      </c>
      <c r="V259" s="48">
        <v>70</v>
      </c>
      <c r="W259" s="49">
        <f t="shared" si="67"/>
        <v>2.0458265139116204E-3</v>
      </c>
      <c r="X259" s="48">
        <v>1134</v>
      </c>
      <c r="Y259" s="49">
        <f t="shared" si="68"/>
        <v>3.314238952536825E-2</v>
      </c>
      <c r="Z259" s="49">
        <f t="shared" si="69"/>
        <v>9.8901098901098911E-2</v>
      </c>
      <c r="AA259" s="68"/>
      <c r="AB259" s="48">
        <v>33521</v>
      </c>
      <c r="AC259" s="48">
        <v>695</v>
      </c>
      <c r="AD259" s="49">
        <f t="shared" si="70"/>
        <v>2.0312134673836801E-2</v>
      </c>
      <c r="AF259" s="81">
        <f t="shared" si="71"/>
        <v>14</v>
      </c>
      <c r="AG259" s="85">
        <f t="shared" si="72"/>
        <v>8</v>
      </c>
    </row>
    <row r="260" spans="3:33" x14ac:dyDescent="0.25">
      <c r="C260" s="9" t="s">
        <v>636</v>
      </c>
      <c r="D260" s="10">
        <v>540164</v>
      </c>
      <c r="E260" s="10" t="s">
        <v>9</v>
      </c>
      <c r="F260" s="10" t="s">
        <v>362</v>
      </c>
      <c r="G260" s="10" t="s">
        <v>0</v>
      </c>
      <c r="H260" s="10">
        <v>3</v>
      </c>
      <c r="I260" s="93">
        <v>338.25529556675787</v>
      </c>
      <c r="J260" s="40">
        <f>J268-J267-J266-J265-J264-J263-J262-J261</f>
        <v>42945</v>
      </c>
      <c r="K260" s="74"/>
      <c r="L260" s="40">
        <f t="shared" ref="L260:X260" si="83">L268-L267-L266-L265-L264-L263-L262-L261</f>
        <v>39900</v>
      </c>
      <c r="M260" s="46">
        <f t="shared" si="62"/>
        <v>0.92909535452322733</v>
      </c>
      <c r="N260" s="40">
        <f t="shared" si="83"/>
        <v>484</v>
      </c>
      <c r="O260" s="46">
        <f t="shared" si="63"/>
        <v>1.1270229363138899E-2</v>
      </c>
      <c r="P260" s="40">
        <f t="shared" si="83"/>
        <v>68</v>
      </c>
      <c r="Q260" s="46">
        <f t="shared" si="64"/>
        <v>1.5834206543252998E-3</v>
      </c>
      <c r="R260" s="40">
        <f t="shared" si="83"/>
        <v>482</v>
      </c>
      <c r="S260" s="46">
        <f t="shared" si="65"/>
        <v>1.1223658167423449E-2</v>
      </c>
      <c r="T260" s="40">
        <f t="shared" si="83"/>
        <v>3</v>
      </c>
      <c r="U260" s="46">
        <f t="shared" si="66"/>
        <v>6.9856793573174991E-5</v>
      </c>
      <c r="V260" s="40">
        <f t="shared" si="83"/>
        <v>282</v>
      </c>
      <c r="W260" s="46">
        <f t="shared" si="67"/>
        <v>6.5665385958784492E-3</v>
      </c>
      <c r="X260" s="40">
        <f t="shared" si="83"/>
        <v>1726</v>
      </c>
      <c r="Y260" s="46">
        <f t="shared" si="68"/>
        <v>4.0190941902433344E-2</v>
      </c>
      <c r="Z260" s="46">
        <f t="shared" si="69"/>
        <v>7.090464547677261E-2</v>
      </c>
      <c r="AA260" s="66"/>
      <c r="AB260" s="40">
        <f>AB268-AB267-AB266-AB265-AB264-AB263-AB262-AB261</f>
        <v>42350</v>
      </c>
      <c r="AC260" s="40">
        <f>AC268-AC267-AC266-AC265-AC264-AC263-AC262-AC261</f>
        <v>595</v>
      </c>
      <c r="AD260" s="46">
        <f t="shared" si="70"/>
        <v>1.3854930725346373E-2</v>
      </c>
      <c r="AF260" s="10">
        <f t="shared" si="71"/>
        <v>13</v>
      </c>
      <c r="AG260" s="10">
        <f t="shared" si="72"/>
        <v>11</v>
      </c>
    </row>
    <row r="261" spans="3:33" x14ac:dyDescent="0.25">
      <c r="C261" s="5" t="s">
        <v>542</v>
      </c>
      <c r="D261" s="6">
        <v>540165</v>
      </c>
      <c r="E261" s="6" t="s">
        <v>242</v>
      </c>
      <c r="F261" s="6" t="s">
        <v>362</v>
      </c>
      <c r="G261" s="6" t="s">
        <v>1</v>
      </c>
      <c r="H261" s="6">
        <v>3</v>
      </c>
      <c r="I261" s="92">
        <v>0.14476671090962401</v>
      </c>
      <c r="J261" s="30">
        <v>387</v>
      </c>
      <c r="K261" s="75"/>
      <c r="L261" s="31">
        <v>371</v>
      </c>
      <c r="M261" s="47">
        <f t="shared" si="62"/>
        <v>0.95865633074935397</v>
      </c>
      <c r="N261" s="31">
        <v>3</v>
      </c>
      <c r="O261" s="47">
        <f t="shared" si="63"/>
        <v>7.7519379844961239E-3</v>
      </c>
      <c r="P261" s="31">
        <v>1</v>
      </c>
      <c r="Q261" s="47">
        <f t="shared" si="64"/>
        <v>2.5839793281653748E-3</v>
      </c>
      <c r="R261" s="31">
        <v>2</v>
      </c>
      <c r="S261" s="47">
        <f t="shared" si="65"/>
        <v>5.1679586563307496E-3</v>
      </c>
      <c r="T261" s="31">
        <v>0</v>
      </c>
      <c r="U261" s="47">
        <f t="shared" si="66"/>
        <v>0</v>
      </c>
      <c r="V261" s="31">
        <v>2</v>
      </c>
      <c r="W261" s="47">
        <f t="shared" si="67"/>
        <v>5.1679586563307496E-3</v>
      </c>
      <c r="X261" s="31">
        <v>8</v>
      </c>
      <c r="Y261" s="47">
        <f t="shared" si="68"/>
        <v>2.0671834625322998E-2</v>
      </c>
      <c r="Z261" s="47">
        <f t="shared" si="69"/>
        <v>4.1343669250645997E-2</v>
      </c>
      <c r="AA261" s="67"/>
      <c r="AB261" s="31">
        <v>383</v>
      </c>
      <c r="AC261" s="31">
        <v>4</v>
      </c>
      <c r="AD261" s="47">
        <f t="shared" si="70"/>
        <v>1.0335917312661499E-2</v>
      </c>
      <c r="AF261" s="6">
        <f t="shared" si="71"/>
        <v>191</v>
      </c>
      <c r="AG261" s="6">
        <f t="shared" si="72"/>
        <v>140</v>
      </c>
    </row>
    <row r="262" spans="3:33" x14ac:dyDescent="0.25">
      <c r="C262" s="5" t="s">
        <v>543</v>
      </c>
      <c r="D262" s="6">
        <v>540166</v>
      </c>
      <c r="E262" s="6" t="s">
        <v>243</v>
      </c>
      <c r="F262" s="6" t="s">
        <v>362</v>
      </c>
      <c r="G262" s="6" t="s">
        <v>1</v>
      </c>
      <c r="H262" s="6">
        <v>3</v>
      </c>
      <c r="I262" s="92">
        <v>1.6456860511254785</v>
      </c>
      <c r="J262" s="30">
        <v>1211</v>
      </c>
      <c r="K262" s="75"/>
      <c r="L262" s="31">
        <v>1148</v>
      </c>
      <c r="M262" s="47">
        <f t="shared" ref="M262:M325" si="84">L262/J262</f>
        <v>0.94797687861271673</v>
      </c>
      <c r="N262" s="31">
        <v>5</v>
      </c>
      <c r="O262" s="47">
        <f t="shared" ref="O262:O325" si="85">N262/J262</f>
        <v>4.1288191577208916E-3</v>
      </c>
      <c r="P262" s="31">
        <v>3</v>
      </c>
      <c r="Q262" s="47">
        <f t="shared" ref="Q262:Q325" si="86">P262/J262</f>
        <v>2.477291494632535E-3</v>
      </c>
      <c r="R262" s="31">
        <v>1</v>
      </c>
      <c r="S262" s="47">
        <f t="shared" ref="S262:S325" si="87">R262/J262</f>
        <v>8.2576383154417832E-4</v>
      </c>
      <c r="T262" s="31">
        <v>0</v>
      </c>
      <c r="U262" s="47">
        <f t="shared" ref="U262:U325" si="88">T262/J262</f>
        <v>0</v>
      </c>
      <c r="V262" s="31">
        <v>6</v>
      </c>
      <c r="W262" s="47">
        <f t="shared" ref="W262:W325" si="89">V262/J262</f>
        <v>4.9545829892650699E-3</v>
      </c>
      <c r="X262" s="31">
        <v>48</v>
      </c>
      <c r="Y262" s="47">
        <f t="shared" ref="Y262:Y325" si="90">X262/J262</f>
        <v>3.963666391412056E-2</v>
      </c>
      <c r="Z262" s="47">
        <f t="shared" ref="Z262:Z325" si="91">Y262+W262+U262+S262+Q262+O262</f>
        <v>5.2023121387283239E-2</v>
      </c>
      <c r="AA262" s="67"/>
      <c r="AB262" s="31">
        <v>1202</v>
      </c>
      <c r="AC262" s="31">
        <v>9</v>
      </c>
      <c r="AD262" s="47">
        <f t="shared" ref="AD262:AD325" si="92">AC262/J262</f>
        <v>7.4318744838976049E-3</v>
      </c>
      <c r="AF262" s="6">
        <f t="shared" ref="AF262:AF325" si="93">IF(OR($G262 = "SPLIT",$Z262= "N/A"),"",COUNTIFS($G$5:$G$361,$G262,Z$5:Z$361,"&gt;"&amp;Z262)+1)</f>
        <v>159</v>
      </c>
      <c r="AG262" s="6">
        <f t="shared" ref="AG262:AG325" si="94">IF(OR($G262 = "SPLIT",$AD262= "N/A"),"",COUNTIFS($G$5:$G$361,$G262,AD$5:AD$361,"&gt;"&amp;AD262)+1)</f>
        <v>170</v>
      </c>
    </row>
    <row r="263" spans="3:33" x14ac:dyDescent="0.25">
      <c r="C263" s="5" t="s">
        <v>544</v>
      </c>
      <c r="D263" s="6">
        <v>540222</v>
      </c>
      <c r="E263" s="6" t="s">
        <v>244</v>
      </c>
      <c r="F263" s="6" t="s">
        <v>362</v>
      </c>
      <c r="G263" s="6" t="s">
        <v>1</v>
      </c>
      <c r="H263" s="6">
        <v>3</v>
      </c>
      <c r="I263" s="92">
        <v>2.1252874580667975</v>
      </c>
      <c r="J263" s="30">
        <v>1542</v>
      </c>
      <c r="K263" s="75"/>
      <c r="L263" s="31">
        <v>1473</v>
      </c>
      <c r="M263" s="47">
        <f t="shared" si="84"/>
        <v>0.95525291828793779</v>
      </c>
      <c r="N263" s="31">
        <v>2</v>
      </c>
      <c r="O263" s="47">
        <f t="shared" si="85"/>
        <v>1.2970168612191958E-3</v>
      </c>
      <c r="P263" s="31">
        <v>3</v>
      </c>
      <c r="Q263" s="47">
        <f t="shared" si="86"/>
        <v>1.9455252918287938E-3</v>
      </c>
      <c r="R263" s="31">
        <v>11</v>
      </c>
      <c r="S263" s="47">
        <f t="shared" si="87"/>
        <v>7.133592736705577E-3</v>
      </c>
      <c r="T263" s="31">
        <v>0</v>
      </c>
      <c r="U263" s="47">
        <f t="shared" si="88"/>
        <v>0</v>
      </c>
      <c r="V263" s="31">
        <v>2</v>
      </c>
      <c r="W263" s="47">
        <f t="shared" si="89"/>
        <v>1.2970168612191958E-3</v>
      </c>
      <c r="X263" s="31">
        <v>51</v>
      </c>
      <c r="Y263" s="47">
        <f t="shared" si="90"/>
        <v>3.3073929961089495E-2</v>
      </c>
      <c r="Z263" s="47">
        <f t="shared" si="91"/>
        <v>4.4747081712062264E-2</v>
      </c>
      <c r="AA263" s="67"/>
      <c r="AB263" s="31">
        <v>1526</v>
      </c>
      <c r="AC263" s="31">
        <v>16</v>
      </c>
      <c r="AD263" s="47">
        <f t="shared" si="92"/>
        <v>1.0376134889753566E-2</v>
      </c>
      <c r="AF263" s="6">
        <f t="shared" si="93"/>
        <v>183</v>
      </c>
      <c r="AG263" s="6">
        <f t="shared" si="94"/>
        <v>139</v>
      </c>
    </row>
    <row r="264" spans="3:33" x14ac:dyDescent="0.25">
      <c r="C264" s="5" t="s">
        <v>545</v>
      </c>
      <c r="D264" s="6">
        <v>540167</v>
      </c>
      <c r="E264" s="6" t="s">
        <v>245</v>
      </c>
      <c r="F264" s="6" t="s">
        <v>362</v>
      </c>
      <c r="G264" s="6" t="s">
        <v>1</v>
      </c>
      <c r="H264" s="6">
        <v>3</v>
      </c>
      <c r="I264" s="92">
        <v>3.7722383862799038</v>
      </c>
      <c r="J264" s="30">
        <v>6961</v>
      </c>
      <c r="K264" s="75"/>
      <c r="L264" s="31">
        <v>6409</v>
      </c>
      <c r="M264" s="47">
        <f t="shared" si="84"/>
        <v>0.92070104869989944</v>
      </c>
      <c r="N264" s="31">
        <v>85</v>
      </c>
      <c r="O264" s="47">
        <f t="shared" si="85"/>
        <v>1.2210889240051717E-2</v>
      </c>
      <c r="P264" s="31">
        <v>11</v>
      </c>
      <c r="Q264" s="47">
        <f t="shared" si="86"/>
        <v>1.5802327251831633E-3</v>
      </c>
      <c r="R264" s="31">
        <v>55</v>
      </c>
      <c r="S264" s="47">
        <f t="shared" si="87"/>
        <v>7.9011636259158167E-3</v>
      </c>
      <c r="T264" s="31">
        <v>4</v>
      </c>
      <c r="U264" s="47">
        <f t="shared" si="88"/>
        <v>5.7463008188478662E-4</v>
      </c>
      <c r="V264" s="31">
        <v>62</v>
      </c>
      <c r="W264" s="47">
        <f t="shared" si="89"/>
        <v>8.9067662692141926E-3</v>
      </c>
      <c r="X264" s="31">
        <v>335</v>
      </c>
      <c r="Y264" s="47">
        <f t="shared" si="90"/>
        <v>4.8125269357850886E-2</v>
      </c>
      <c r="Z264" s="47">
        <f t="shared" si="91"/>
        <v>7.9298951300100562E-2</v>
      </c>
      <c r="AA264" s="67"/>
      <c r="AB264" s="31">
        <v>6839</v>
      </c>
      <c r="AC264" s="31">
        <v>122</v>
      </c>
      <c r="AD264" s="47">
        <f t="shared" si="92"/>
        <v>1.7526217497485994E-2</v>
      </c>
      <c r="AF264" s="6">
        <f t="shared" si="93"/>
        <v>88</v>
      </c>
      <c r="AG264" s="6">
        <f t="shared" si="94"/>
        <v>72</v>
      </c>
    </row>
    <row r="265" spans="3:33" x14ac:dyDescent="0.25">
      <c r="C265" s="15" t="s">
        <v>658</v>
      </c>
      <c r="D265" s="16" t="s">
        <v>22</v>
      </c>
      <c r="E265" s="16" t="s">
        <v>130</v>
      </c>
      <c r="F265" s="16" t="s">
        <v>341</v>
      </c>
      <c r="G265" s="16" t="s">
        <v>3</v>
      </c>
      <c r="H265" s="16">
        <v>3</v>
      </c>
      <c r="I265" s="96">
        <v>0.98865517068863784</v>
      </c>
      <c r="J265" s="43">
        <v>1127</v>
      </c>
      <c r="K265" s="80"/>
      <c r="L265" s="43">
        <v>994</v>
      </c>
      <c r="M265" s="52">
        <f t="shared" si="84"/>
        <v>0.88198757763975155</v>
      </c>
      <c r="N265" s="43">
        <v>40</v>
      </c>
      <c r="O265" s="52">
        <f t="shared" si="85"/>
        <v>3.5492457852706299E-2</v>
      </c>
      <c r="P265" s="43">
        <v>6</v>
      </c>
      <c r="Q265" s="52">
        <f t="shared" si="86"/>
        <v>5.3238686779059448E-3</v>
      </c>
      <c r="R265" s="43">
        <v>5</v>
      </c>
      <c r="S265" s="52">
        <f t="shared" si="87"/>
        <v>4.4365572315882874E-3</v>
      </c>
      <c r="T265" s="43">
        <v>0</v>
      </c>
      <c r="U265" s="52">
        <f t="shared" si="88"/>
        <v>0</v>
      </c>
      <c r="V265" s="43">
        <v>18</v>
      </c>
      <c r="W265" s="52">
        <f t="shared" si="89"/>
        <v>1.5971606033717833E-2</v>
      </c>
      <c r="X265" s="43">
        <v>64</v>
      </c>
      <c r="Y265" s="52">
        <f t="shared" si="90"/>
        <v>5.6787932564330082E-2</v>
      </c>
      <c r="Z265" s="52">
        <f t="shared" si="91"/>
        <v>0.11801242236024845</v>
      </c>
      <c r="AA265" s="71"/>
      <c r="AB265" s="43">
        <v>1101</v>
      </c>
      <c r="AC265" s="43">
        <v>26</v>
      </c>
      <c r="AD265" s="52">
        <f t="shared" si="92"/>
        <v>2.3070097604259095E-2</v>
      </c>
      <c r="AF265" s="6" t="str">
        <f t="shared" si="93"/>
        <v/>
      </c>
      <c r="AG265" s="6" t="str">
        <f t="shared" si="94"/>
        <v/>
      </c>
    </row>
    <row r="266" spans="3:33" x14ac:dyDescent="0.25">
      <c r="C266" s="5" t="s">
        <v>546</v>
      </c>
      <c r="D266" s="6">
        <v>540168</v>
      </c>
      <c r="E266" s="6" t="s">
        <v>246</v>
      </c>
      <c r="F266" s="6" t="s">
        <v>362</v>
      </c>
      <c r="G266" s="6" t="s">
        <v>1</v>
      </c>
      <c r="H266" s="6">
        <v>3</v>
      </c>
      <c r="I266" s="92">
        <v>0.75201864699746679</v>
      </c>
      <c r="J266" s="30">
        <v>874</v>
      </c>
      <c r="K266" s="75"/>
      <c r="L266" s="31">
        <v>847</v>
      </c>
      <c r="M266" s="47">
        <f t="shared" si="84"/>
        <v>0.96910755148741423</v>
      </c>
      <c r="N266" s="31">
        <v>5</v>
      </c>
      <c r="O266" s="47">
        <f t="shared" si="85"/>
        <v>5.7208237986270021E-3</v>
      </c>
      <c r="P266" s="31">
        <v>2</v>
      </c>
      <c r="Q266" s="47">
        <f t="shared" si="86"/>
        <v>2.2883295194508009E-3</v>
      </c>
      <c r="R266" s="31">
        <v>0</v>
      </c>
      <c r="S266" s="47">
        <f t="shared" si="87"/>
        <v>0</v>
      </c>
      <c r="T266" s="31">
        <v>0</v>
      </c>
      <c r="U266" s="47">
        <f t="shared" si="88"/>
        <v>0</v>
      </c>
      <c r="V266" s="31">
        <v>4</v>
      </c>
      <c r="W266" s="47">
        <f t="shared" si="89"/>
        <v>4.5766590389016018E-3</v>
      </c>
      <c r="X266" s="31">
        <v>16</v>
      </c>
      <c r="Y266" s="47">
        <f t="shared" si="90"/>
        <v>1.8306636155606407E-2</v>
      </c>
      <c r="Z266" s="47">
        <f t="shared" si="91"/>
        <v>3.089244851258581E-2</v>
      </c>
      <c r="AA266" s="67"/>
      <c r="AB266" s="31">
        <v>868</v>
      </c>
      <c r="AC266" s="31">
        <v>6</v>
      </c>
      <c r="AD266" s="47">
        <f t="shared" si="92"/>
        <v>6.8649885583524023E-3</v>
      </c>
      <c r="AF266" s="6">
        <f t="shared" si="93"/>
        <v>213</v>
      </c>
      <c r="AG266" s="6">
        <f t="shared" si="94"/>
        <v>174</v>
      </c>
    </row>
    <row r="267" spans="3:33" x14ac:dyDescent="0.25">
      <c r="C267" s="5" t="s">
        <v>547</v>
      </c>
      <c r="D267" s="6">
        <v>540271</v>
      </c>
      <c r="E267" s="6" t="s">
        <v>247</v>
      </c>
      <c r="F267" s="6" t="s">
        <v>362</v>
      </c>
      <c r="G267" s="6" t="s">
        <v>1</v>
      </c>
      <c r="H267" s="6">
        <v>3</v>
      </c>
      <c r="I267" s="92">
        <v>2.4268054254303109</v>
      </c>
      <c r="J267" s="30">
        <v>2393</v>
      </c>
      <c r="K267" s="75"/>
      <c r="L267" s="31">
        <v>2222</v>
      </c>
      <c r="M267" s="47">
        <f t="shared" si="84"/>
        <v>0.92854157960718764</v>
      </c>
      <c r="N267" s="31">
        <v>32</v>
      </c>
      <c r="O267" s="47">
        <f t="shared" si="85"/>
        <v>1.3372335979941497E-2</v>
      </c>
      <c r="P267" s="31">
        <v>2</v>
      </c>
      <c r="Q267" s="47">
        <f t="shared" si="86"/>
        <v>8.3577099874634355E-4</v>
      </c>
      <c r="R267" s="31">
        <v>21</v>
      </c>
      <c r="S267" s="47">
        <f t="shared" si="87"/>
        <v>8.7755954868366064E-3</v>
      </c>
      <c r="T267" s="31">
        <v>0</v>
      </c>
      <c r="U267" s="47">
        <f t="shared" si="88"/>
        <v>0</v>
      </c>
      <c r="V267" s="31">
        <v>19</v>
      </c>
      <c r="W267" s="47">
        <f t="shared" si="89"/>
        <v>7.9398244880902625E-3</v>
      </c>
      <c r="X267" s="31">
        <v>97</v>
      </c>
      <c r="Y267" s="47">
        <f t="shared" si="90"/>
        <v>4.053489343919766E-2</v>
      </c>
      <c r="Z267" s="47">
        <f t="shared" si="91"/>
        <v>7.1458420392812361E-2</v>
      </c>
      <c r="AA267" s="67"/>
      <c r="AB267" s="31">
        <v>2360</v>
      </c>
      <c r="AC267" s="31">
        <v>33</v>
      </c>
      <c r="AD267" s="47">
        <f t="shared" si="92"/>
        <v>1.3790221479314668E-2</v>
      </c>
      <c r="AF267" s="6">
        <f t="shared" si="93"/>
        <v>103</v>
      </c>
      <c r="AG267" s="6">
        <f t="shared" si="94"/>
        <v>107</v>
      </c>
    </row>
    <row r="268" spans="3:33" x14ac:dyDescent="0.25">
      <c r="C268" s="7" t="s">
        <v>362</v>
      </c>
      <c r="D268" s="8"/>
      <c r="E268" s="8" t="s">
        <v>248</v>
      </c>
      <c r="F268" s="8"/>
      <c r="G268" s="8" t="s">
        <v>2</v>
      </c>
      <c r="H268" s="8">
        <v>3</v>
      </c>
      <c r="I268" s="41">
        <v>350.11075341625605</v>
      </c>
      <c r="J268" s="27">
        <v>57440</v>
      </c>
      <c r="K268" s="76"/>
      <c r="L268" s="27">
        <v>53364</v>
      </c>
      <c r="M268" s="49">
        <f t="shared" si="84"/>
        <v>0.92903899721448469</v>
      </c>
      <c r="N268" s="27">
        <v>656</v>
      </c>
      <c r="O268" s="49">
        <f t="shared" si="85"/>
        <v>1.1420612813370474E-2</v>
      </c>
      <c r="P268" s="48">
        <v>96</v>
      </c>
      <c r="Q268" s="49">
        <f t="shared" si="86"/>
        <v>1.6713091922005571E-3</v>
      </c>
      <c r="R268" s="48">
        <v>577</v>
      </c>
      <c r="S268" s="49">
        <f t="shared" si="87"/>
        <v>1.0045264623955432E-2</v>
      </c>
      <c r="T268" s="48">
        <v>7</v>
      </c>
      <c r="U268" s="49">
        <f t="shared" si="88"/>
        <v>1.2186629526462395E-4</v>
      </c>
      <c r="V268" s="48">
        <v>395</v>
      </c>
      <c r="W268" s="49">
        <f t="shared" si="89"/>
        <v>6.8767409470752092E-3</v>
      </c>
      <c r="X268" s="48">
        <v>2345</v>
      </c>
      <c r="Y268" s="49">
        <f t="shared" si="90"/>
        <v>4.0825208913649026E-2</v>
      </c>
      <c r="Z268" s="49">
        <f t="shared" si="91"/>
        <v>7.0961002785515329E-2</v>
      </c>
      <c r="AA268" s="68"/>
      <c r="AB268" s="48">
        <v>56629</v>
      </c>
      <c r="AC268" s="48">
        <v>811</v>
      </c>
      <c r="AD268" s="49">
        <f t="shared" si="92"/>
        <v>1.4119080779944289E-2</v>
      </c>
      <c r="AF268" s="81">
        <f t="shared" si="93"/>
        <v>22</v>
      </c>
      <c r="AG268" s="81">
        <f t="shared" si="94"/>
        <v>18</v>
      </c>
    </row>
    <row r="269" spans="3:33" x14ac:dyDescent="0.25">
      <c r="C269" s="9" t="s">
        <v>637</v>
      </c>
      <c r="D269" s="10">
        <v>540169</v>
      </c>
      <c r="E269" s="10" t="s">
        <v>9</v>
      </c>
      <c r="F269" s="10" t="s">
        <v>363</v>
      </c>
      <c r="G269" s="10" t="s">
        <v>0</v>
      </c>
      <c r="H269" s="10">
        <v>1</v>
      </c>
      <c r="I269" s="93">
        <v>596.98010400090504</v>
      </c>
      <c r="J269" s="40">
        <f>J274-J273-J272-J271-J270</f>
        <v>54496</v>
      </c>
      <c r="K269" s="74"/>
      <c r="L269" s="40">
        <f t="shared" ref="L269:X269" si="95">L274-L273-L272-L271-L270</f>
        <v>49388</v>
      </c>
      <c r="M269" s="46">
        <f t="shared" si="84"/>
        <v>0.9062683499706401</v>
      </c>
      <c r="N269" s="40">
        <f t="shared" si="95"/>
        <v>2292</v>
      </c>
      <c r="O269" s="46">
        <f t="shared" si="85"/>
        <v>4.2058132706987668E-2</v>
      </c>
      <c r="P269" s="40">
        <f t="shared" si="95"/>
        <v>89</v>
      </c>
      <c r="Q269" s="46">
        <f t="shared" si="86"/>
        <v>1.6331473869641809E-3</v>
      </c>
      <c r="R269" s="40">
        <f t="shared" si="95"/>
        <v>406</v>
      </c>
      <c r="S269" s="46">
        <f t="shared" si="87"/>
        <v>7.4500880798590722E-3</v>
      </c>
      <c r="T269" s="40">
        <f t="shared" si="95"/>
        <v>6</v>
      </c>
      <c r="U269" s="46">
        <f t="shared" si="88"/>
        <v>1.1009982384028186E-4</v>
      </c>
      <c r="V269" s="40">
        <f t="shared" si="95"/>
        <v>220</v>
      </c>
      <c r="W269" s="46">
        <f t="shared" si="89"/>
        <v>4.0369935408103349E-3</v>
      </c>
      <c r="X269" s="40">
        <f t="shared" si="95"/>
        <v>2095</v>
      </c>
      <c r="Y269" s="46">
        <f t="shared" si="90"/>
        <v>3.8443188490898415E-2</v>
      </c>
      <c r="Z269" s="46">
        <f t="shared" si="91"/>
        <v>9.3731650029359959E-2</v>
      </c>
      <c r="AA269" s="66"/>
      <c r="AB269" s="40">
        <f>AB274-AB273-AB272-AB271-AB270</f>
        <v>53702</v>
      </c>
      <c r="AC269" s="40">
        <f>AC274-AC273-AC272-AC271-AC270</f>
        <v>794</v>
      </c>
      <c r="AD269" s="46">
        <f t="shared" si="92"/>
        <v>1.4569876688197298E-2</v>
      </c>
      <c r="AF269" s="87">
        <f t="shared" si="93"/>
        <v>7</v>
      </c>
      <c r="AG269" s="87">
        <f t="shared" si="94"/>
        <v>9</v>
      </c>
    </row>
    <row r="270" spans="3:33" x14ac:dyDescent="0.25">
      <c r="C270" s="5" t="s">
        <v>548</v>
      </c>
      <c r="D270" s="6">
        <v>540170</v>
      </c>
      <c r="E270" s="6" t="s">
        <v>249</v>
      </c>
      <c r="F270" s="6" t="s">
        <v>363</v>
      </c>
      <c r="G270" s="6" t="s">
        <v>1</v>
      </c>
      <c r="H270" s="6">
        <v>1</v>
      </c>
      <c r="I270" s="92">
        <v>9.5037003669401763</v>
      </c>
      <c r="J270" s="30">
        <v>17286</v>
      </c>
      <c r="K270" s="75"/>
      <c r="L270" s="31">
        <v>12119</v>
      </c>
      <c r="M270" s="47">
        <f t="shared" si="84"/>
        <v>0.70108758532916815</v>
      </c>
      <c r="N270" s="31">
        <v>3413</v>
      </c>
      <c r="O270" s="47">
        <f t="shared" si="85"/>
        <v>0.1974430174707856</v>
      </c>
      <c r="P270" s="31">
        <v>41</v>
      </c>
      <c r="Q270" s="47">
        <f t="shared" si="86"/>
        <v>2.3718616221219484E-3</v>
      </c>
      <c r="R270" s="31">
        <v>409</v>
      </c>
      <c r="S270" s="47">
        <f t="shared" si="87"/>
        <v>2.3660765937753094E-2</v>
      </c>
      <c r="T270" s="31">
        <v>10</v>
      </c>
      <c r="U270" s="47">
        <f t="shared" si="88"/>
        <v>5.7850283466388981E-4</v>
      </c>
      <c r="V270" s="31">
        <v>178</v>
      </c>
      <c r="W270" s="47">
        <f t="shared" si="89"/>
        <v>1.0297350457017239E-2</v>
      </c>
      <c r="X270" s="31">
        <v>1116</v>
      </c>
      <c r="Y270" s="47">
        <f t="shared" si="90"/>
        <v>6.4560916348490108E-2</v>
      </c>
      <c r="Z270" s="47">
        <f t="shared" si="91"/>
        <v>0.29891241467083191</v>
      </c>
      <c r="AA270" s="67"/>
      <c r="AB270" s="31">
        <v>16910</v>
      </c>
      <c r="AC270" s="31">
        <v>376</v>
      </c>
      <c r="AD270" s="47">
        <f t="shared" si="92"/>
        <v>2.1751706583362257E-2</v>
      </c>
      <c r="AF270" s="86">
        <f t="shared" si="93"/>
        <v>9</v>
      </c>
      <c r="AG270" s="6">
        <f t="shared" si="94"/>
        <v>48</v>
      </c>
    </row>
    <row r="271" spans="3:33" x14ac:dyDescent="0.25">
      <c r="C271" s="5" t="s">
        <v>549</v>
      </c>
      <c r="D271" s="6">
        <v>540171</v>
      </c>
      <c r="E271" s="6" t="s">
        <v>250</v>
      </c>
      <c r="F271" s="6" t="s">
        <v>363</v>
      </c>
      <c r="G271" s="6" t="s">
        <v>1</v>
      </c>
      <c r="H271" s="6">
        <v>1</v>
      </c>
      <c r="I271" s="92">
        <v>0.50110756564470249</v>
      </c>
      <c r="J271" s="30">
        <v>338</v>
      </c>
      <c r="K271" s="75"/>
      <c r="L271" s="31">
        <v>289</v>
      </c>
      <c r="M271" s="47">
        <f t="shared" si="84"/>
        <v>0.8550295857988166</v>
      </c>
      <c r="N271" s="31">
        <v>36</v>
      </c>
      <c r="O271" s="47">
        <f t="shared" si="85"/>
        <v>0.10650887573964497</v>
      </c>
      <c r="P271" s="31">
        <v>0</v>
      </c>
      <c r="Q271" s="47">
        <f t="shared" si="86"/>
        <v>0</v>
      </c>
      <c r="R271" s="31">
        <v>0</v>
      </c>
      <c r="S271" s="47">
        <f t="shared" si="87"/>
        <v>0</v>
      </c>
      <c r="T271" s="31">
        <v>0</v>
      </c>
      <c r="U271" s="47">
        <f t="shared" si="88"/>
        <v>0</v>
      </c>
      <c r="V271" s="31">
        <v>1</v>
      </c>
      <c r="W271" s="47">
        <f t="shared" si="89"/>
        <v>2.9585798816568047E-3</v>
      </c>
      <c r="X271" s="31">
        <v>12</v>
      </c>
      <c r="Y271" s="47">
        <f t="shared" si="90"/>
        <v>3.5502958579881658E-2</v>
      </c>
      <c r="Z271" s="47">
        <f t="shared" si="91"/>
        <v>0.14497041420118345</v>
      </c>
      <c r="AA271" s="67"/>
      <c r="AB271" s="31">
        <v>336</v>
      </c>
      <c r="AC271" s="31">
        <v>2</v>
      </c>
      <c r="AD271" s="47">
        <f t="shared" si="92"/>
        <v>5.9171597633136093E-3</v>
      </c>
      <c r="AF271" s="6">
        <f t="shared" si="93"/>
        <v>39</v>
      </c>
      <c r="AG271" s="6">
        <f t="shared" si="94"/>
        <v>178</v>
      </c>
    </row>
    <row r="272" spans="3:33" x14ac:dyDescent="0.25">
      <c r="C272" s="5" t="s">
        <v>550</v>
      </c>
      <c r="D272" s="6">
        <v>540286</v>
      </c>
      <c r="E272" s="6" t="s">
        <v>251</v>
      </c>
      <c r="F272" s="6" t="s">
        <v>363</v>
      </c>
      <c r="G272" s="6" t="s">
        <v>1</v>
      </c>
      <c r="H272" s="6">
        <v>1</v>
      </c>
      <c r="I272" s="92">
        <v>0.86354163325627753</v>
      </c>
      <c r="J272" s="30">
        <v>1341</v>
      </c>
      <c r="K272" s="75"/>
      <c r="L272" s="31">
        <v>1193</v>
      </c>
      <c r="M272" s="47">
        <f t="shared" si="84"/>
        <v>0.88963460104399705</v>
      </c>
      <c r="N272" s="31">
        <v>82</v>
      </c>
      <c r="O272" s="47">
        <f t="shared" si="85"/>
        <v>6.1148396718866516E-2</v>
      </c>
      <c r="P272" s="31">
        <v>5</v>
      </c>
      <c r="Q272" s="47">
        <f t="shared" si="86"/>
        <v>3.7285607755406414E-3</v>
      </c>
      <c r="R272" s="31">
        <v>4</v>
      </c>
      <c r="S272" s="47">
        <f t="shared" si="87"/>
        <v>2.9828486204325128E-3</v>
      </c>
      <c r="T272" s="31">
        <v>0</v>
      </c>
      <c r="U272" s="47">
        <f t="shared" si="88"/>
        <v>0</v>
      </c>
      <c r="V272" s="31">
        <v>5</v>
      </c>
      <c r="W272" s="47">
        <f t="shared" si="89"/>
        <v>3.7285607755406414E-3</v>
      </c>
      <c r="X272" s="31">
        <v>52</v>
      </c>
      <c r="Y272" s="47">
        <f t="shared" si="90"/>
        <v>3.877703206562267E-2</v>
      </c>
      <c r="Z272" s="47">
        <f t="shared" si="91"/>
        <v>0.11036539895600299</v>
      </c>
      <c r="AA272" s="67"/>
      <c r="AB272" s="31">
        <v>1331</v>
      </c>
      <c r="AC272" s="31">
        <v>10</v>
      </c>
      <c r="AD272" s="47">
        <f t="shared" si="92"/>
        <v>7.4571215510812828E-3</v>
      </c>
      <c r="AF272" s="6">
        <f t="shared" si="93"/>
        <v>57</v>
      </c>
      <c r="AG272" s="6">
        <f t="shared" si="94"/>
        <v>169</v>
      </c>
    </row>
    <row r="273" spans="3:33" x14ac:dyDescent="0.25">
      <c r="C273" s="5" t="s">
        <v>551</v>
      </c>
      <c r="D273" s="6">
        <v>540174</v>
      </c>
      <c r="E273" s="6" t="s">
        <v>252</v>
      </c>
      <c r="F273" s="6" t="s">
        <v>363</v>
      </c>
      <c r="G273" s="6" t="s">
        <v>1</v>
      </c>
      <c r="H273" s="6">
        <v>1</v>
      </c>
      <c r="I273" s="92">
        <v>0.69766590082706981</v>
      </c>
      <c r="J273" s="30">
        <v>1130</v>
      </c>
      <c r="K273" s="75"/>
      <c r="L273" s="31">
        <v>1036</v>
      </c>
      <c r="M273" s="47">
        <f t="shared" si="84"/>
        <v>0.91681415929203536</v>
      </c>
      <c r="N273" s="31">
        <v>24</v>
      </c>
      <c r="O273" s="47">
        <f t="shared" si="85"/>
        <v>2.1238938053097345E-2</v>
      </c>
      <c r="P273" s="31">
        <v>1</v>
      </c>
      <c r="Q273" s="47">
        <f t="shared" si="86"/>
        <v>8.8495575221238937E-4</v>
      </c>
      <c r="R273" s="31">
        <v>12</v>
      </c>
      <c r="S273" s="47">
        <f t="shared" si="87"/>
        <v>1.0619469026548672E-2</v>
      </c>
      <c r="T273" s="31">
        <v>0</v>
      </c>
      <c r="U273" s="47">
        <f t="shared" si="88"/>
        <v>0</v>
      </c>
      <c r="V273" s="31">
        <v>5</v>
      </c>
      <c r="W273" s="47">
        <f t="shared" si="89"/>
        <v>4.4247787610619468E-3</v>
      </c>
      <c r="X273" s="31">
        <v>52</v>
      </c>
      <c r="Y273" s="47">
        <f t="shared" si="90"/>
        <v>4.6017699115044247E-2</v>
      </c>
      <c r="Z273" s="47">
        <f t="shared" si="91"/>
        <v>8.3185840707964601E-2</v>
      </c>
      <c r="AA273" s="67"/>
      <c r="AB273" s="31">
        <v>1115</v>
      </c>
      <c r="AC273" s="31">
        <v>15</v>
      </c>
      <c r="AD273" s="47">
        <f t="shared" si="92"/>
        <v>1.3274336283185841E-2</v>
      </c>
      <c r="AF273" s="6">
        <f t="shared" si="93"/>
        <v>85</v>
      </c>
      <c r="AG273" s="6">
        <f t="shared" si="94"/>
        <v>113</v>
      </c>
    </row>
    <row r="274" spans="3:33" x14ac:dyDescent="0.25">
      <c r="C274" s="7" t="s">
        <v>363</v>
      </c>
      <c r="D274" s="8"/>
      <c r="E274" s="8" t="s">
        <v>253</v>
      </c>
      <c r="F274" s="8"/>
      <c r="G274" s="8" t="s">
        <v>2</v>
      </c>
      <c r="H274" s="8">
        <v>1</v>
      </c>
      <c r="I274" s="41">
        <v>608.54611946757325</v>
      </c>
      <c r="J274" s="27">
        <v>74591</v>
      </c>
      <c r="K274" s="76"/>
      <c r="L274" s="27">
        <v>64025</v>
      </c>
      <c r="M274" s="49">
        <f t="shared" si="84"/>
        <v>0.85834752181898621</v>
      </c>
      <c r="N274" s="27">
        <v>5847</v>
      </c>
      <c r="O274" s="49">
        <f t="shared" si="85"/>
        <v>7.8387473019533194E-2</v>
      </c>
      <c r="P274" s="48">
        <v>136</v>
      </c>
      <c r="Q274" s="49">
        <f t="shared" si="86"/>
        <v>1.8232762665737153E-3</v>
      </c>
      <c r="R274" s="48">
        <v>831</v>
      </c>
      <c r="S274" s="49">
        <f t="shared" si="87"/>
        <v>1.1140754246490863E-2</v>
      </c>
      <c r="T274" s="48">
        <v>16</v>
      </c>
      <c r="U274" s="49">
        <f t="shared" si="88"/>
        <v>2.1450309018514297E-4</v>
      </c>
      <c r="V274" s="48">
        <v>409</v>
      </c>
      <c r="W274" s="49">
        <f t="shared" si="89"/>
        <v>5.4832352428577178E-3</v>
      </c>
      <c r="X274" s="48">
        <v>3327</v>
      </c>
      <c r="Y274" s="49">
        <f t="shared" si="90"/>
        <v>4.460323631537317E-2</v>
      </c>
      <c r="Z274" s="49">
        <f t="shared" si="91"/>
        <v>0.14165247818101379</v>
      </c>
      <c r="AA274" s="68"/>
      <c r="AB274" s="48">
        <v>73394</v>
      </c>
      <c r="AC274" s="48">
        <v>1197</v>
      </c>
      <c r="AD274" s="49">
        <f t="shared" si="92"/>
        <v>1.6047512434476011E-2</v>
      </c>
      <c r="AF274" s="85">
        <f t="shared" si="93"/>
        <v>7</v>
      </c>
      <c r="AG274" s="81">
        <f t="shared" si="94"/>
        <v>11</v>
      </c>
    </row>
    <row r="275" spans="3:33" x14ac:dyDescent="0.25">
      <c r="C275" s="9" t="s">
        <v>638</v>
      </c>
      <c r="D275" s="10">
        <v>540175</v>
      </c>
      <c r="E275" s="10" t="s">
        <v>9</v>
      </c>
      <c r="F275" s="10" t="s">
        <v>364</v>
      </c>
      <c r="G275" s="10" t="s">
        <v>0</v>
      </c>
      <c r="H275" s="10">
        <v>7</v>
      </c>
      <c r="I275" s="93">
        <v>1033.117499055533</v>
      </c>
      <c r="J275" s="40">
        <f>J283-J282-J281-J280-J279-J278-J277-J276</f>
        <v>19224</v>
      </c>
      <c r="K275" s="74"/>
      <c r="L275" s="40">
        <f t="shared" ref="L275:X275" si="96">L283-L282-L281-L280-L279-L278-L277-L276</f>
        <v>18176</v>
      </c>
      <c r="M275" s="46">
        <f t="shared" si="84"/>
        <v>0.94548481065334999</v>
      </c>
      <c r="N275" s="40">
        <f t="shared" si="96"/>
        <v>244</v>
      </c>
      <c r="O275" s="46">
        <f t="shared" si="85"/>
        <v>1.2692467748647523E-2</v>
      </c>
      <c r="P275" s="40">
        <f t="shared" si="96"/>
        <v>27</v>
      </c>
      <c r="Q275" s="46">
        <f t="shared" si="86"/>
        <v>1.4044943820224719E-3</v>
      </c>
      <c r="R275" s="40">
        <f t="shared" si="96"/>
        <v>34</v>
      </c>
      <c r="S275" s="46">
        <f t="shared" si="87"/>
        <v>1.7686225551394091E-3</v>
      </c>
      <c r="T275" s="40">
        <f t="shared" si="96"/>
        <v>0</v>
      </c>
      <c r="U275" s="46">
        <f t="shared" si="88"/>
        <v>0</v>
      </c>
      <c r="V275" s="40">
        <f t="shared" si="96"/>
        <v>89</v>
      </c>
      <c r="W275" s="46">
        <f t="shared" si="89"/>
        <v>4.6296296296296294E-3</v>
      </c>
      <c r="X275" s="40">
        <f t="shared" si="96"/>
        <v>654</v>
      </c>
      <c r="Y275" s="46">
        <f t="shared" si="90"/>
        <v>3.4019975031210986E-2</v>
      </c>
      <c r="Z275" s="46">
        <f t="shared" si="91"/>
        <v>5.4515189346650027E-2</v>
      </c>
      <c r="AA275" s="66"/>
      <c r="AB275" s="40">
        <f>AB283-AB282-AB281-AB280-AB279-AB278-AB277-AB276</f>
        <v>19046</v>
      </c>
      <c r="AC275" s="40">
        <f>AC283-AC282-AC281-AC280-AC279-AC278-AC277-AC276</f>
        <v>178</v>
      </c>
      <c r="AD275" s="46">
        <f t="shared" si="92"/>
        <v>9.2592592592592587E-3</v>
      </c>
      <c r="AF275" s="10">
        <f t="shared" si="93"/>
        <v>26</v>
      </c>
      <c r="AG275" s="10">
        <f t="shared" si="94"/>
        <v>28</v>
      </c>
    </row>
    <row r="276" spans="3:33" x14ac:dyDescent="0.25">
      <c r="C276" s="5" t="s">
        <v>552</v>
      </c>
      <c r="D276" s="6">
        <v>540267</v>
      </c>
      <c r="E276" s="6" t="s">
        <v>254</v>
      </c>
      <c r="F276" s="6" t="s">
        <v>364</v>
      </c>
      <c r="G276" s="6" t="s">
        <v>1</v>
      </c>
      <c r="H276" s="6">
        <v>7</v>
      </c>
      <c r="I276" s="92">
        <v>0.43882660268623191</v>
      </c>
      <c r="J276" s="30">
        <v>622</v>
      </c>
      <c r="K276" s="75"/>
      <c r="L276" s="31">
        <v>593</v>
      </c>
      <c r="M276" s="47">
        <f t="shared" si="84"/>
        <v>0.95337620578778137</v>
      </c>
      <c r="N276" s="31">
        <v>1</v>
      </c>
      <c r="O276" s="47">
        <f t="shared" si="85"/>
        <v>1.6077170418006431E-3</v>
      </c>
      <c r="P276" s="31">
        <v>4</v>
      </c>
      <c r="Q276" s="47">
        <f t="shared" si="86"/>
        <v>6.4308681672025723E-3</v>
      </c>
      <c r="R276" s="31">
        <v>0</v>
      </c>
      <c r="S276" s="47">
        <f t="shared" si="87"/>
        <v>0</v>
      </c>
      <c r="T276" s="31">
        <v>0</v>
      </c>
      <c r="U276" s="47">
        <f t="shared" si="88"/>
        <v>0</v>
      </c>
      <c r="V276" s="31">
        <v>3</v>
      </c>
      <c r="W276" s="47">
        <f t="shared" si="89"/>
        <v>4.8231511254019296E-3</v>
      </c>
      <c r="X276" s="31">
        <v>21</v>
      </c>
      <c r="Y276" s="47">
        <f t="shared" si="90"/>
        <v>3.3762057877813507E-2</v>
      </c>
      <c r="Z276" s="47">
        <f t="shared" si="91"/>
        <v>4.6623794212218649E-2</v>
      </c>
      <c r="AA276" s="67"/>
      <c r="AB276" s="31">
        <v>620</v>
      </c>
      <c r="AC276" s="31">
        <v>2</v>
      </c>
      <c r="AD276" s="47">
        <f t="shared" si="92"/>
        <v>3.2154340836012861E-3</v>
      </c>
      <c r="AF276" s="6">
        <f t="shared" si="93"/>
        <v>177</v>
      </c>
      <c r="AG276" s="6">
        <f t="shared" si="94"/>
        <v>203</v>
      </c>
    </row>
    <row r="277" spans="3:33" x14ac:dyDescent="0.25">
      <c r="C277" s="5" t="s">
        <v>553</v>
      </c>
      <c r="D277" s="6">
        <v>540177</v>
      </c>
      <c r="E277" s="6" t="s">
        <v>255</v>
      </c>
      <c r="F277" s="6" t="s">
        <v>364</v>
      </c>
      <c r="G277" s="6" t="s">
        <v>1</v>
      </c>
      <c r="H277" s="6">
        <v>7</v>
      </c>
      <c r="I277" s="92">
        <v>3.6252214364424442</v>
      </c>
      <c r="J277" s="30">
        <v>6934</v>
      </c>
      <c r="K277" s="75"/>
      <c r="L277" s="31">
        <v>6279</v>
      </c>
      <c r="M277" s="47">
        <f t="shared" si="84"/>
        <v>0.90553792904528407</v>
      </c>
      <c r="N277" s="31">
        <v>185</v>
      </c>
      <c r="O277" s="47">
        <f t="shared" si="85"/>
        <v>2.6680126910873955E-2</v>
      </c>
      <c r="P277" s="31">
        <v>28</v>
      </c>
      <c r="Q277" s="47">
        <f t="shared" si="86"/>
        <v>4.0380732621863279E-3</v>
      </c>
      <c r="R277" s="31">
        <v>69</v>
      </c>
      <c r="S277" s="47">
        <f t="shared" si="87"/>
        <v>9.9509662532448803E-3</v>
      </c>
      <c r="T277" s="31">
        <v>1</v>
      </c>
      <c r="U277" s="47">
        <f t="shared" si="88"/>
        <v>1.4421690222094028E-4</v>
      </c>
      <c r="V277" s="31">
        <v>35</v>
      </c>
      <c r="W277" s="47">
        <f t="shared" si="89"/>
        <v>5.0475915777329107E-3</v>
      </c>
      <c r="X277" s="31">
        <v>337</v>
      </c>
      <c r="Y277" s="47">
        <f t="shared" si="90"/>
        <v>4.8601096048456881E-2</v>
      </c>
      <c r="Z277" s="47">
        <f t="shared" si="91"/>
        <v>9.4462070954715899E-2</v>
      </c>
      <c r="AA277" s="67"/>
      <c r="AB277" s="31">
        <v>6818</v>
      </c>
      <c r="AC277" s="31">
        <v>116</v>
      </c>
      <c r="AD277" s="47">
        <f t="shared" si="92"/>
        <v>1.6729160657629073E-2</v>
      </c>
      <c r="AF277" s="6">
        <f t="shared" si="93"/>
        <v>74</v>
      </c>
      <c r="AG277" s="6">
        <f t="shared" si="94"/>
        <v>79</v>
      </c>
    </row>
    <row r="278" spans="3:33" x14ac:dyDescent="0.25">
      <c r="C278" s="5" t="s">
        <v>554</v>
      </c>
      <c r="D278" s="6">
        <v>540178</v>
      </c>
      <c r="E278" s="6" t="s">
        <v>256</v>
      </c>
      <c r="F278" s="6" t="s">
        <v>364</v>
      </c>
      <c r="G278" s="6" t="s">
        <v>1</v>
      </c>
      <c r="H278" s="6">
        <v>7</v>
      </c>
      <c r="I278" s="92">
        <v>0.32319753062193979</v>
      </c>
      <c r="J278" s="30">
        <v>95</v>
      </c>
      <c r="K278" s="75"/>
      <c r="L278" s="31">
        <v>87</v>
      </c>
      <c r="M278" s="47">
        <f t="shared" si="84"/>
        <v>0.91578947368421049</v>
      </c>
      <c r="N278" s="31">
        <v>0</v>
      </c>
      <c r="O278" s="47">
        <f t="shared" si="85"/>
        <v>0</v>
      </c>
      <c r="P278" s="31">
        <v>0</v>
      </c>
      <c r="Q278" s="47">
        <f t="shared" si="86"/>
        <v>0</v>
      </c>
      <c r="R278" s="31">
        <v>0</v>
      </c>
      <c r="S278" s="47">
        <f t="shared" si="87"/>
        <v>0</v>
      </c>
      <c r="T278" s="31">
        <v>0</v>
      </c>
      <c r="U278" s="47">
        <f t="shared" si="88"/>
        <v>0</v>
      </c>
      <c r="V278" s="31">
        <v>2</v>
      </c>
      <c r="W278" s="47">
        <f t="shared" si="89"/>
        <v>2.1052631578947368E-2</v>
      </c>
      <c r="X278" s="31">
        <v>6</v>
      </c>
      <c r="Y278" s="47">
        <f t="shared" si="90"/>
        <v>6.3157894736842107E-2</v>
      </c>
      <c r="Z278" s="47">
        <f t="shared" si="91"/>
        <v>8.4210526315789472E-2</v>
      </c>
      <c r="AA278" s="67"/>
      <c r="AB278" s="31">
        <v>94</v>
      </c>
      <c r="AC278" s="31">
        <v>1</v>
      </c>
      <c r="AD278" s="47">
        <f t="shared" si="92"/>
        <v>1.0526315789473684E-2</v>
      </c>
      <c r="AF278" s="6">
        <f t="shared" si="93"/>
        <v>83</v>
      </c>
      <c r="AG278" s="6">
        <f t="shared" si="94"/>
        <v>136</v>
      </c>
    </row>
    <row r="279" spans="3:33" x14ac:dyDescent="0.25">
      <c r="C279" s="5" t="s">
        <v>555</v>
      </c>
      <c r="D279" s="6">
        <v>540264</v>
      </c>
      <c r="E279" s="6" t="s">
        <v>257</v>
      </c>
      <c r="F279" s="6" t="s">
        <v>364</v>
      </c>
      <c r="G279" s="6" t="s">
        <v>1</v>
      </c>
      <c r="H279" s="6">
        <v>7</v>
      </c>
      <c r="I279" s="92">
        <v>0.30283136977312825</v>
      </c>
      <c r="J279" s="30">
        <v>163</v>
      </c>
      <c r="K279" s="75"/>
      <c r="L279" s="31">
        <v>152</v>
      </c>
      <c r="M279" s="47">
        <f t="shared" si="84"/>
        <v>0.93251533742331283</v>
      </c>
      <c r="N279" s="31">
        <v>0</v>
      </c>
      <c r="O279" s="47">
        <f t="shared" si="85"/>
        <v>0</v>
      </c>
      <c r="P279" s="31">
        <v>2</v>
      </c>
      <c r="Q279" s="47">
        <f t="shared" si="86"/>
        <v>1.2269938650306749E-2</v>
      </c>
      <c r="R279" s="31">
        <v>0</v>
      </c>
      <c r="S279" s="47">
        <f t="shared" si="87"/>
        <v>0</v>
      </c>
      <c r="T279" s="31">
        <v>0</v>
      </c>
      <c r="U279" s="47">
        <f t="shared" si="88"/>
        <v>0</v>
      </c>
      <c r="V279" s="31">
        <v>1</v>
      </c>
      <c r="W279" s="47">
        <f t="shared" si="89"/>
        <v>6.1349693251533744E-3</v>
      </c>
      <c r="X279" s="31">
        <v>8</v>
      </c>
      <c r="Y279" s="47">
        <f t="shared" si="90"/>
        <v>4.9079754601226995E-2</v>
      </c>
      <c r="Z279" s="47">
        <f t="shared" si="91"/>
        <v>6.7484662576687116E-2</v>
      </c>
      <c r="AA279" s="67"/>
      <c r="AB279" s="31">
        <v>160</v>
      </c>
      <c r="AC279" s="31">
        <v>3</v>
      </c>
      <c r="AD279" s="47">
        <f t="shared" si="92"/>
        <v>1.8404907975460124E-2</v>
      </c>
      <c r="AF279" s="6">
        <f t="shared" si="93"/>
        <v>116</v>
      </c>
      <c r="AG279" s="6">
        <f t="shared" si="94"/>
        <v>67</v>
      </c>
    </row>
    <row r="280" spans="3:33" x14ac:dyDescent="0.25">
      <c r="C280" s="5" t="s">
        <v>556</v>
      </c>
      <c r="D280" s="6">
        <v>540266</v>
      </c>
      <c r="E280" s="6" t="s">
        <v>258</v>
      </c>
      <c r="F280" s="6" t="s">
        <v>364</v>
      </c>
      <c r="G280" s="6" t="s">
        <v>1</v>
      </c>
      <c r="H280" s="6">
        <v>7</v>
      </c>
      <c r="I280" s="92">
        <v>0.4562643696946061</v>
      </c>
      <c r="J280" s="30">
        <v>560</v>
      </c>
      <c r="K280" s="75"/>
      <c r="L280" s="31">
        <v>537</v>
      </c>
      <c r="M280" s="47">
        <f t="shared" si="84"/>
        <v>0.95892857142857146</v>
      </c>
      <c r="N280" s="31">
        <v>3</v>
      </c>
      <c r="O280" s="47">
        <f t="shared" si="85"/>
        <v>5.3571428571428572E-3</v>
      </c>
      <c r="P280" s="31">
        <v>0</v>
      </c>
      <c r="Q280" s="47">
        <f t="shared" si="86"/>
        <v>0</v>
      </c>
      <c r="R280" s="31">
        <v>0</v>
      </c>
      <c r="S280" s="47">
        <f t="shared" si="87"/>
        <v>0</v>
      </c>
      <c r="T280" s="31">
        <v>0</v>
      </c>
      <c r="U280" s="47">
        <f t="shared" si="88"/>
        <v>0</v>
      </c>
      <c r="V280" s="31">
        <v>8</v>
      </c>
      <c r="W280" s="47">
        <f t="shared" si="89"/>
        <v>1.4285714285714285E-2</v>
      </c>
      <c r="X280" s="31">
        <v>12</v>
      </c>
      <c r="Y280" s="47">
        <f t="shared" si="90"/>
        <v>2.1428571428571429E-2</v>
      </c>
      <c r="Z280" s="47">
        <f t="shared" si="91"/>
        <v>4.1071428571428571E-2</v>
      </c>
      <c r="AA280" s="67"/>
      <c r="AB280" s="31">
        <v>551</v>
      </c>
      <c r="AC280" s="31">
        <v>9</v>
      </c>
      <c r="AD280" s="47">
        <f t="shared" si="92"/>
        <v>1.607142857142857E-2</v>
      </c>
      <c r="AF280" s="6">
        <f t="shared" si="93"/>
        <v>192</v>
      </c>
      <c r="AG280" s="6">
        <f t="shared" si="94"/>
        <v>84</v>
      </c>
    </row>
    <row r="281" spans="3:33" x14ac:dyDescent="0.25">
      <c r="C281" s="5" t="s">
        <v>557</v>
      </c>
      <c r="D281" s="6">
        <v>540265</v>
      </c>
      <c r="E281" s="6" t="s">
        <v>259</v>
      </c>
      <c r="F281" s="6" t="s">
        <v>364</v>
      </c>
      <c r="G281" s="6" t="s">
        <v>1</v>
      </c>
      <c r="H281" s="6">
        <v>7</v>
      </c>
      <c r="I281" s="92">
        <v>0.62667755511562784</v>
      </c>
      <c r="J281" s="30">
        <v>145</v>
      </c>
      <c r="K281" s="75"/>
      <c r="L281" s="31">
        <v>138</v>
      </c>
      <c r="M281" s="47">
        <f t="shared" si="84"/>
        <v>0.9517241379310345</v>
      </c>
      <c r="N281" s="31">
        <v>0</v>
      </c>
      <c r="O281" s="47">
        <f t="shared" si="85"/>
        <v>0</v>
      </c>
      <c r="P281" s="31">
        <v>0</v>
      </c>
      <c r="Q281" s="47">
        <f t="shared" si="86"/>
        <v>0</v>
      </c>
      <c r="R281" s="31">
        <v>0</v>
      </c>
      <c r="S281" s="47">
        <f t="shared" si="87"/>
        <v>0</v>
      </c>
      <c r="T281" s="31">
        <v>0</v>
      </c>
      <c r="U281" s="47">
        <f t="shared" si="88"/>
        <v>0</v>
      </c>
      <c r="V281" s="31">
        <v>1</v>
      </c>
      <c r="W281" s="47">
        <f t="shared" si="89"/>
        <v>6.8965517241379309E-3</v>
      </c>
      <c r="X281" s="31">
        <v>6</v>
      </c>
      <c r="Y281" s="47">
        <f t="shared" si="90"/>
        <v>4.1379310344827586E-2</v>
      </c>
      <c r="Z281" s="47">
        <f t="shared" si="91"/>
        <v>4.8275862068965517E-2</v>
      </c>
      <c r="AA281" s="67"/>
      <c r="AB281" s="31">
        <v>143</v>
      </c>
      <c r="AC281" s="31">
        <v>2</v>
      </c>
      <c r="AD281" s="47">
        <f t="shared" si="92"/>
        <v>1.3793103448275862E-2</v>
      </c>
      <c r="AF281" s="6">
        <f t="shared" si="93"/>
        <v>171</v>
      </c>
      <c r="AG281" s="6">
        <f t="shared" si="94"/>
        <v>106</v>
      </c>
    </row>
    <row r="282" spans="3:33" x14ac:dyDescent="0.25">
      <c r="C282" s="5" t="s">
        <v>558</v>
      </c>
      <c r="D282" s="6">
        <v>540176</v>
      </c>
      <c r="E282" s="6" t="s">
        <v>260</v>
      </c>
      <c r="F282" s="6" t="s">
        <v>364</v>
      </c>
      <c r="G282" s="6" t="s">
        <v>1</v>
      </c>
      <c r="H282" s="6">
        <v>7</v>
      </c>
      <c r="I282" s="92">
        <v>0.41393556939764997</v>
      </c>
      <c r="J282" s="30">
        <v>189</v>
      </c>
      <c r="K282" s="75"/>
      <c r="L282" s="31">
        <v>182</v>
      </c>
      <c r="M282" s="47">
        <f t="shared" si="84"/>
        <v>0.96296296296296291</v>
      </c>
      <c r="N282" s="31">
        <v>0</v>
      </c>
      <c r="O282" s="47">
        <f t="shared" si="85"/>
        <v>0</v>
      </c>
      <c r="P282" s="31">
        <v>0</v>
      </c>
      <c r="Q282" s="47">
        <f t="shared" si="86"/>
        <v>0</v>
      </c>
      <c r="R282" s="31">
        <v>1</v>
      </c>
      <c r="S282" s="47">
        <f t="shared" si="87"/>
        <v>5.2910052910052907E-3</v>
      </c>
      <c r="T282" s="31">
        <v>0</v>
      </c>
      <c r="U282" s="47">
        <f t="shared" si="88"/>
        <v>0</v>
      </c>
      <c r="V282" s="31">
        <v>1</v>
      </c>
      <c r="W282" s="47">
        <f t="shared" si="89"/>
        <v>5.2910052910052907E-3</v>
      </c>
      <c r="X282" s="31">
        <v>5</v>
      </c>
      <c r="Y282" s="47">
        <f t="shared" si="90"/>
        <v>2.6455026455026454E-2</v>
      </c>
      <c r="Z282" s="47">
        <f t="shared" si="91"/>
        <v>3.7037037037037035E-2</v>
      </c>
      <c r="AA282" s="67"/>
      <c r="AB282" s="31">
        <v>188</v>
      </c>
      <c r="AC282" s="31">
        <v>1</v>
      </c>
      <c r="AD282" s="47">
        <f t="shared" si="92"/>
        <v>5.2910052910052907E-3</v>
      </c>
      <c r="AF282" s="6">
        <f t="shared" si="93"/>
        <v>204</v>
      </c>
      <c r="AG282" s="6">
        <f t="shared" si="94"/>
        <v>184</v>
      </c>
    </row>
    <row r="283" spans="3:33" x14ac:dyDescent="0.25">
      <c r="C283" s="7" t="s">
        <v>364</v>
      </c>
      <c r="D283" s="8"/>
      <c r="E283" s="8" t="s">
        <v>261</v>
      </c>
      <c r="F283" s="8"/>
      <c r="G283" s="8" t="s">
        <v>2</v>
      </c>
      <c r="H283" s="8">
        <v>7</v>
      </c>
      <c r="I283" s="41">
        <v>1039.3044534892645</v>
      </c>
      <c r="J283" s="27">
        <v>27932</v>
      </c>
      <c r="K283" s="76"/>
      <c r="L283" s="27">
        <v>26144</v>
      </c>
      <c r="M283" s="49">
        <f t="shared" si="84"/>
        <v>0.93598739796649</v>
      </c>
      <c r="N283" s="27">
        <v>433</v>
      </c>
      <c r="O283" s="49">
        <f t="shared" si="85"/>
        <v>1.5501933266504368E-2</v>
      </c>
      <c r="P283" s="48">
        <v>61</v>
      </c>
      <c r="Q283" s="49">
        <f t="shared" si="86"/>
        <v>2.1838751253043104E-3</v>
      </c>
      <c r="R283" s="48">
        <v>104</v>
      </c>
      <c r="S283" s="49">
        <f t="shared" si="87"/>
        <v>3.7233280824860377E-3</v>
      </c>
      <c r="T283" s="48">
        <v>1</v>
      </c>
      <c r="U283" s="49">
        <f t="shared" si="88"/>
        <v>3.5801231562365743E-5</v>
      </c>
      <c r="V283" s="48">
        <v>140</v>
      </c>
      <c r="W283" s="49">
        <f t="shared" si="89"/>
        <v>5.0121724187312047E-3</v>
      </c>
      <c r="X283" s="48">
        <v>1049</v>
      </c>
      <c r="Y283" s="49">
        <f t="shared" si="90"/>
        <v>3.7555491908921664E-2</v>
      </c>
      <c r="Z283" s="49">
        <f t="shared" si="91"/>
        <v>6.4012602033509947E-2</v>
      </c>
      <c r="AA283" s="68"/>
      <c r="AB283" s="48">
        <v>27620</v>
      </c>
      <c r="AC283" s="48">
        <v>312</v>
      </c>
      <c r="AD283" s="49">
        <f t="shared" si="92"/>
        <v>1.1169984247458112E-2</v>
      </c>
      <c r="AF283" s="81">
        <f t="shared" si="93"/>
        <v>25</v>
      </c>
      <c r="AG283" s="81">
        <f t="shared" si="94"/>
        <v>30</v>
      </c>
    </row>
    <row r="284" spans="3:33" x14ac:dyDescent="0.25">
      <c r="C284" s="9" t="s">
        <v>639</v>
      </c>
      <c r="D284" s="10">
        <v>540224</v>
      </c>
      <c r="E284" s="10" t="s">
        <v>9</v>
      </c>
      <c r="F284" s="10" t="s">
        <v>365</v>
      </c>
      <c r="G284" s="10" t="s">
        <v>0</v>
      </c>
      <c r="H284" s="10">
        <v>5</v>
      </c>
      <c r="I284" s="93">
        <v>446.99637233015062</v>
      </c>
      <c r="J284" s="40">
        <f>J291-J290-J289-J288-J287-J286-J285</f>
        <v>5148</v>
      </c>
      <c r="K284" s="74"/>
      <c r="L284" s="40">
        <f t="shared" ref="L284:X284" si="97">L291-L290-L289-L288-L287-L286-L285</f>
        <v>4983</v>
      </c>
      <c r="M284" s="46">
        <f t="shared" si="84"/>
        <v>0.96794871794871795</v>
      </c>
      <c r="N284" s="40">
        <f t="shared" si="97"/>
        <v>8</v>
      </c>
      <c r="O284" s="46">
        <f t="shared" si="85"/>
        <v>1.554001554001554E-3</v>
      </c>
      <c r="P284" s="40">
        <f t="shared" si="97"/>
        <v>3</v>
      </c>
      <c r="Q284" s="46">
        <f t="shared" si="86"/>
        <v>5.8275058275058275E-4</v>
      </c>
      <c r="R284" s="40">
        <f t="shared" si="97"/>
        <v>12</v>
      </c>
      <c r="S284" s="46">
        <f t="shared" si="87"/>
        <v>2.331002331002331E-3</v>
      </c>
      <c r="T284" s="40">
        <f t="shared" si="97"/>
        <v>1</v>
      </c>
      <c r="U284" s="46">
        <f t="shared" si="88"/>
        <v>1.9425019425019425E-4</v>
      </c>
      <c r="V284" s="40">
        <f t="shared" si="97"/>
        <v>8</v>
      </c>
      <c r="W284" s="46">
        <f t="shared" si="89"/>
        <v>1.554001554001554E-3</v>
      </c>
      <c r="X284" s="40">
        <f t="shared" si="97"/>
        <v>133</v>
      </c>
      <c r="Y284" s="46">
        <f t="shared" si="90"/>
        <v>2.5835275835275836E-2</v>
      </c>
      <c r="Z284" s="46">
        <f t="shared" si="91"/>
        <v>3.2051282051282055E-2</v>
      </c>
      <c r="AA284" s="66"/>
      <c r="AB284" s="40">
        <f>AB291-AB290-AB289-AB288-AB287-AB286-AB285</f>
        <v>5109</v>
      </c>
      <c r="AC284" s="40">
        <f>AC291-AC290-AC289-AC288-AC287-AC286-AC285</f>
        <v>39</v>
      </c>
      <c r="AD284" s="46">
        <f t="shared" si="92"/>
        <v>7.575757575757576E-3</v>
      </c>
      <c r="AF284" s="10">
        <f t="shared" si="93"/>
        <v>53</v>
      </c>
      <c r="AG284" s="10">
        <f t="shared" si="94"/>
        <v>35</v>
      </c>
    </row>
    <row r="285" spans="3:33" x14ac:dyDescent="0.25">
      <c r="C285" s="5" t="s">
        <v>559</v>
      </c>
      <c r="D285" s="6">
        <v>540262</v>
      </c>
      <c r="E285" s="6" t="s">
        <v>262</v>
      </c>
      <c r="F285" s="6" t="s">
        <v>365</v>
      </c>
      <c r="G285" s="6" t="s">
        <v>1</v>
      </c>
      <c r="H285" s="6">
        <v>5</v>
      </c>
      <c r="I285" s="92">
        <v>0.33445465583849843</v>
      </c>
      <c r="J285" s="30">
        <v>79</v>
      </c>
      <c r="K285" s="75"/>
      <c r="L285" s="31">
        <v>79</v>
      </c>
      <c r="M285" s="47">
        <f t="shared" si="84"/>
        <v>1</v>
      </c>
      <c r="N285" s="31">
        <v>0</v>
      </c>
      <c r="O285" s="47">
        <f t="shared" si="85"/>
        <v>0</v>
      </c>
      <c r="P285" s="31">
        <v>0</v>
      </c>
      <c r="Q285" s="47">
        <f t="shared" si="86"/>
        <v>0</v>
      </c>
      <c r="R285" s="31">
        <v>0</v>
      </c>
      <c r="S285" s="47">
        <f t="shared" si="87"/>
        <v>0</v>
      </c>
      <c r="T285" s="31">
        <v>0</v>
      </c>
      <c r="U285" s="47">
        <f t="shared" si="88"/>
        <v>0</v>
      </c>
      <c r="V285" s="31">
        <v>0</v>
      </c>
      <c r="W285" s="47">
        <f t="shared" si="89"/>
        <v>0</v>
      </c>
      <c r="X285" s="31">
        <v>0</v>
      </c>
      <c r="Y285" s="47">
        <f t="shared" si="90"/>
        <v>0</v>
      </c>
      <c r="Z285" s="47">
        <f t="shared" si="91"/>
        <v>0</v>
      </c>
      <c r="AA285" s="67"/>
      <c r="AB285" s="31">
        <v>79</v>
      </c>
      <c r="AC285" s="31">
        <v>0</v>
      </c>
      <c r="AD285" s="47">
        <f t="shared" si="92"/>
        <v>0</v>
      </c>
      <c r="AF285" s="6">
        <f t="shared" si="93"/>
        <v>228</v>
      </c>
      <c r="AG285" s="6">
        <f t="shared" si="94"/>
        <v>215</v>
      </c>
    </row>
    <row r="286" spans="3:33" x14ac:dyDescent="0.25">
      <c r="C286" s="5" t="s">
        <v>560</v>
      </c>
      <c r="D286" s="6">
        <v>540179</v>
      </c>
      <c r="E286" s="6" t="s">
        <v>263</v>
      </c>
      <c r="F286" s="6" t="s">
        <v>365</v>
      </c>
      <c r="G286" s="6" t="s">
        <v>1</v>
      </c>
      <c r="H286" s="6">
        <v>5</v>
      </c>
      <c r="I286" s="92">
        <v>0.48608357745014447</v>
      </c>
      <c r="J286" s="30">
        <v>176</v>
      </c>
      <c r="K286" s="75"/>
      <c r="L286" s="31">
        <v>163</v>
      </c>
      <c r="M286" s="47">
        <f t="shared" si="84"/>
        <v>0.92613636363636365</v>
      </c>
      <c r="N286" s="31">
        <v>1</v>
      </c>
      <c r="O286" s="47">
        <f t="shared" si="85"/>
        <v>5.681818181818182E-3</v>
      </c>
      <c r="P286" s="31">
        <v>4</v>
      </c>
      <c r="Q286" s="47">
        <f t="shared" si="86"/>
        <v>2.2727272727272728E-2</v>
      </c>
      <c r="R286" s="31">
        <v>1</v>
      </c>
      <c r="S286" s="47">
        <f t="shared" si="87"/>
        <v>5.681818181818182E-3</v>
      </c>
      <c r="T286" s="31">
        <v>1</v>
      </c>
      <c r="U286" s="47">
        <f t="shared" si="88"/>
        <v>5.681818181818182E-3</v>
      </c>
      <c r="V286" s="31">
        <v>1</v>
      </c>
      <c r="W286" s="47">
        <f t="shared" si="89"/>
        <v>5.681818181818182E-3</v>
      </c>
      <c r="X286" s="31">
        <v>5</v>
      </c>
      <c r="Y286" s="47">
        <f t="shared" si="90"/>
        <v>2.8409090909090908E-2</v>
      </c>
      <c r="Z286" s="47">
        <f t="shared" si="91"/>
        <v>7.3863636363636354E-2</v>
      </c>
      <c r="AA286" s="67"/>
      <c r="AB286" s="31">
        <v>174</v>
      </c>
      <c r="AC286" s="31">
        <v>2</v>
      </c>
      <c r="AD286" s="47">
        <f t="shared" si="92"/>
        <v>1.1363636363636364E-2</v>
      </c>
      <c r="AF286" s="6">
        <f t="shared" si="93"/>
        <v>99</v>
      </c>
      <c r="AG286" s="6">
        <f t="shared" si="94"/>
        <v>130</v>
      </c>
    </row>
    <row r="287" spans="3:33" x14ac:dyDescent="0.25">
      <c r="C287" s="5" t="s">
        <v>561</v>
      </c>
      <c r="D287" s="6">
        <v>540180</v>
      </c>
      <c r="E287" s="6" t="s">
        <v>264</v>
      </c>
      <c r="F287" s="6" t="s">
        <v>365</v>
      </c>
      <c r="G287" s="6" t="s">
        <v>1</v>
      </c>
      <c r="H287" s="6">
        <v>5</v>
      </c>
      <c r="I287" s="92">
        <v>1.1243946776478473</v>
      </c>
      <c r="J287" s="30">
        <v>221</v>
      </c>
      <c r="K287" s="75"/>
      <c r="L287" s="31">
        <v>216</v>
      </c>
      <c r="M287" s="47">
        <f t="shared" si="84"/>
        <v>0.9773755656108597</v>
      </c>
      <c r="N287" s="31">
        <v>0</v>
      </c>
      <c r="O287" s="47">
        <f t="shared" si="85"/>
        <v>0</v>
      </c>
      <c r="P287" s="31">
        <v>0</v>
      </c>
      <c r="Q287" s="47">
        <f t="shared" si="86"/>
        <v>0</v>
      </c>
      <c r="R287" s="31">
        <v>0</v>
      </c>
      <c r="S287" s="47">
        <f t="shared" si="87"/>
        <v>0</v>
      </c>
      <c r="T287" s="31">
        <v>0</v>
      </c>
      <c r="U287" s="47">
        <f t="shared" si="88"/>
        <v>0</v>
      </c>
      <c r="V287" s="31">
        <v>0</v>
      </c>
      <c r="W287" s="47">
        <f t="shared" si="89"/>
        <v>0</v>
      </c>
      <c r="X287" s="31">
        <v>5</v>
      </c>
      <c r="Y287" s="47">
        <f t="shared" si="90"/>
        <v>2.2624434389140271E-2</v>
      </c>
      <c r="Z287" s="47">
        <f t="shared" si="91"/>
        <v>2.2624434389140271E-2</v>
      </c>
      <c r="AA287" s="67"/>
      <c r="AB287" s="31">
        <v>219</v>
      </c>
      <c r="AC287" s="31">
        <v>2</v>
      </c>
      <c r="AD287" s="47">
        <f t="shared" si="92"/>
        <v>9.0497737556561094E-3</v>
      </c>
      <c r="AF287" s="6">
        <f t="shared" si="93"/>
        <v>218</v>
      </c>
      <c r="AG287" s="6">
        <f t="shared" si="94"/>
        <v>151</v>
      </c>
    </row>
    <row r="288" spans="3:33" x14ac:dyDescent="0.25">
      <c r="C288" s="5" t="s">
        <v>562</v>
      </c>
      <c r="D288" s="6">
        <v>540132</v>
      </c>
      <c r="E288" s="6" t="s">
        <v>265</v>
      </c>
      <c r="F288" s="6" t="s">
        <v>365</v>
      </c>
      <c r="G288" s="6" t="s">
        <v>1</v>
      </c>
      <c r="H288" s="6">
        <v>5</v>
      </c>
      <c r="I288" s="92">
        <v>1.5926480694226743</v>
      </c>
      <c r="J288" s="30">
        <v>1631</v>
      </c>
      <c r="K288" s="75"/>
      <c r="L288" s="31">
        <v>1569</v>
      </c>
      <c r="M288" s="47">
        <f t="shared" si="84"/>
        <v>0.9619865113427345</v>
      </c>
      <c r="N288" s="31">
        <v>7</v>
      </c>
      <c r="O288" s="47">
        <f t="shared" si="85"/>
        <v>4.2918454935622317E-3</v>
      </c>
      <c r="P288" s="31">
        <v>1</v>
      </c>
      <c r="Q288" s="47">
        <f t="shared" si="86"/>
        <v>6.131207847946045E-4</v>
      </c>
      <c r="R288" s="31">
        <v>7</v>
      </c>
      <c r="S288" s="47">
        <f t="shared" si="87"/>
        <v>4.2918454935622317E-3</v>
      </c>
      <c r="T288" s="31">
        <v>3</v>
      </c>
      <c r="U288" s="47">
        <f t="shared" si="88"/>
        <v>1.8393623543838135E-3</v>
      </c>
      <c r="V288" s="31">
        <v>9</v>
      </c>
      <c r="W288" s="47">
        <f t="shared" si="89"/>
        <v>5.5180870631514412E-3</v>
      </c>
      <c r="X288" s="31">
        <v>35</v>
      </c>
      <c r="Y288" s="47">
        <f t="shared" si="90"/>
        <v>2.1459227467811159E-2</v>
      </c>
      <c r="Z288" s="47">
        <f t="shared" si="91"/>
        <v>3.8013488657265476E-2</v>
      </c>
      <c r="AA288" s="67"/>
      <c r="AB288" s="31">
        <v>1606</v>
      </c>
      <c r="AC288" s="31">
        <v>25</v>
      </c>
      <c r="AD288" s="47">
        <f t="shared" si="92"/>
        <v>1.5328019619865114E-2</v>
      </c>
      <c r="AF288" s="6">
        <f t="shared" si="93"/>
        <v>199</v>
      </c>
      <c r="AG288" s="6">
        <f t="shared" si="94"/>
        <v>90</v>
      </c>
    </row>
    <row r="289" spans="3:33" x14ac:dyDescent="0.25">
      <c r="C289" s="5" t="s">
        <v>563</v>
      </c>
      <c r="D289" s="6">
        <v>540182</v>
      </c>
      <c r="E289" s="6" t="s">
        <v>266</v>
      </c>
      <c r="F289" s="6" t="s">
        <v>365</v>
      </c>
      <c r="G289" s="6" t="s">
        <v>1</v>
      </c>
      <c r="H289" s="6">
        <v>5</v>
      </c>
      <c r="I289" s="92">
        <v>2.7210799118168403</v>
      </c>
      <c r="J289" s="30">
        <v>1054</v>
      </c>
      <c r="K289" s="75"/>
      <c r="L289" s="31">
        <v>1019</v>
      </c>
      <c r="M289" s="47">
        <f t="shared" si="84"/>
        <v>0.96679316888045541</v>
      </c>
      <c r="N289" s="31">
        <v>1</v>
      </c>
      <c r="O289" s="47">
        <f t="shared" si="85"/>
        <v>9.4876660341555979E-4</v>
      </c>
      <c r="P289" s="31">
        <v>0</v>
      </c>
      <c r="Q289" s="47">
        <f t="shared" si="86"/>
        <v>0</v>
      </c>
      <c r="R289" s="31">
        <v>3</v>
      </c>
      <c r="S289" s="47">
        <f t="shared" si="87"/>
        <v>2.8462998102466793E-3</v>
      </c>
      <c r="T289" s="31">
        <v>2</v>
      </c>
      <c r="U289" s="47">
        <f t="shared" si="88"/>
        <v>1.8975332068311196E-3</v>
      </c>
      <c r="V289" s="31">
        <v>2</v>
      </c>
      <c r="W289" s="47">
        <f t="shared" si="89"/>
        <v>1.8975332068311196E-3</v>
      </c>
      <c r="X289" s="31">
        <v>27</v>
      </c>
      <c r="Y289" s="47">
        <f t="shared" si="90"/>
        <v>2.5616698292220113E-2</v>
      </c>
      <c r="Z289" s="47">
        <f t="shared" si="91"/>
        <v>3.3206831119544589E-2</v>
      </c>
      <c r="AA289" s="67"/>
      <c r="AB289" s="31">
        <v>1047</v>
      </c>
      <c r="AC289" s="31">
        <v>7</v>
      </c>
      <c r="AD289" s="47">
        <f t="shared" si="92"/>
        <v>6.6413662239089184E-3</v>
      </c>
      <c r="AF289" s="6">
        <f t="shared" si="93"/>
        <v>209</v>
      </c>
      <c r="AG289" s="6">
        <f t="shared" si="94"/>
        <v>175</v>
      </c>
    </row>
    <row r="290" spans="3:33" x14ac:dyDescent="0.25">
      <c r="C290" s="5" t="s">
        <v>564</v>
      </c>
      <c r="D290" s="6">
        <v>540263</v>
      </c>
      <c r="E290" s="6" t="s">
        <v>267</v>
      </c>
      <c r="F290" s="6" t="s">
        <v>365</v>
      </c>
      <c r="G290" s="6" t="s">
        <v>1</v>
      </c>
      <c r="H290" s="6">
        <v>5</v>
      </c>
      <c r="I290" s="92">
        <v>0.24277334757315333</v>
      </c>
      <c r="J290" s="30">
        <v>135</v>
      </c>
      <c r="K290" s="75"/>
      <c r="L290" s="31">
        <v>126</v>
      </c>
      <c r="M290" s="47">
        <f t="shared" si="84"/>
        <v>0.93333333333333335</v>
      </c>
      <c r="N290" s="31">
        <v>0</v>
      </c>
      <c r="O290" s="47">
        <f t="shared" si="85"/>
        <v>0</v>
      </c>
      <c r="P290" s="31">
        <v>1</v>
      </c>
      <c r="Q290" s="47">
        <f t="shared" si="86"/>
        <v>7.4074074074074077E-3</v>
      </c>
      <c r="R290" s="31">
        <v>0</v>
      </c>
      <c r="S290" s="47">
        <f t="shared" si="87"/>
        <v>0</v>
      </c>
      <c r="T290" s="31">
        <v>0</v>
      </c>
      <c r="U290" s="47">
        <f t="shared" si="88"/>
        <v>0</v>
      </c>
      <c r="V290" s="31">
        <v>0</v>
      </c>
      <c r="W290" s="47">
        <f t="shared" si="89"/>
        <v>0</v>
      </c>
      <c r="X290" s="31">
        <v>8</v>
      </c>
      <c r="Y290" s="47">
        <f t="shared" si="90"/>
        <v>5.9259259259259262E-2</v>
      </c>
      <c r="Z290" s="47">
        <f t="shared" si="91"/>
        <v>6.6666666666666666E-2</v>
      </c>
      <c r="AA290" s="67"/>
      <c r="AB290" s="31">
        <v>130</v>
      </c>
      <c r="AC290" s="31">
        <v>5</v>
      </c>
      <c r="AD290" s="47">
        <f t="shared" si="92"/>
        <v>3.7037037037037035E-2</v>
      </c>
      <c r="AF290" s="6">
        <f t="shared" si="93"/>
        <v>117</v>
      </c>
      <c r="AG290" s="6">
        <f t="shared" si="94"/>
        <v>11</v>
      </c>
    </row>
    <row r="291" spans="3:33" x14ac:dyDescent="0.25">
      <c r="C291" s="7" t="s">
        <v>365</v>
      </c>
      <c r="D291" s="8"/>
      <c r="E291" s="8" t="s">
        <v>268</v>
      </c>
      <c r="F291" s="8"/>
      <c r="G291" s="8" t="s">
        <v>2</v>
      </c>
      <c r="H291" s="8">
        <v>5</v>
      </c>
      <c r="I291" s="41">
        <v>453.49780656989981</v>
      </c>
      <c r="J291" s="27">
        <v>8444</v>
      </c>
      <c r="K291" s="76"/>
      <c r="L291" s="27">
        <v>8155</v>
      </c>
      <c r="M291" s="49">
        <f t="shared" si="84"/>
        <v>0.9657745144481289</v>
      </c>
      <c r="N291" s="27">
        <v>17</v>
      </c>
      <c r="O291" s="49">
        <f t="shared" si="85"/>
        <v>2.0132638559924206E-3</v>
      </c>
      <c r="P291" s="48">
        <v>9</v>
      </c>
      <c r="Q291" s="49">
        <f t="shared" si="86"/>
        <v>1.0658455708195168E-3</v>
      </c>
      <c r="R291" s="48">
        <v>23</v>
      </c>
      <c r="S291" s="49">
        <f t="shared" si="87"/>
        <v>2.7238275698720986E-3</v>
      </c>
      <c r="T291" s="48">
        <v>7</v>
      </c>
      <c r="U291" s="49">
        <f t="shared" si="88"/>
        <v>8.2899099952629088E-4</v>
      </c>
      <c r="V291" s="48">
        <v>20</v>
      </c>
      <c r="W291" s="49">
        <f t="shared" si="89"/>
        <v>2.3685457129322598E-3</v>
      </c>
      <c r="X291" s="48">
        <v>213</v>
      </c>
      <c r="Y291" s="49">
        <f t="shared" si="90"/>
        <v>2.5225011842728566E-2</v>
      </c>
      <c r="Z291" s="49">
        <f t="shared" si="91"/>
        <v>3.422548555187116E-2</v>
      </c>
      <c r="AA291" s="68"/>
      <c r="AB291" s="48">
        <v>8364</v>
      </c>
      <c r="AC291" s="48">
        <v>80</v>
      </c>
      <c r="AD291" s="49">
        <f t="shared" si="92"/>
        <v>9.4741828517290391E-3</v>
      </c>
      <c r="AF291" s="81">
        <f t="shared" si="93"/>
        <v>53</v>
      </c>
      <c r="AG291" s="81">
        <f t="shared" si="94"/>
        <v>35</v>
      </c>
    </row>
    <row r="292" spans="3:33" x14ac:dyDescent="0.25">
      <c r="C292" s="9" t="s">
        <v>640</v>
      </c>
      <c r="D292" s="10">
        <v>540183</v>
      </c>
      <c r="E292" s="10" t="s">
        <v>9</v>
      </c>
      <c r="F292" s="10" t="s">
        <v>366</v>
      </c>
      <c r="G292" s="10" t="s">
        <v>0</v>
      </c>
      <c r="H292" s="10">
        <v>5</v>
      </c>
      <c r="I292" s="93">
        <v>481.95086624709512</v>
      </c>
      <c r="J292" s="40">
        <f>J295-J294-J293</f>
        <v>11815</v>
      </c>
      <c r="K292" s="74"/>
      <c r="L292" s="40">
        <f t="shared" ref="L292:X292" si="98">L295-L294-L293</f>
        <v>11232</v>
      </c>
      <c r="M292" s="46">
        <f t="shared" si="84"/>
        <v>0.95065594583157009</v>
      </c>
      <c r="N292" s="40">
        <f t="shared" si="98"/>
        <v>32</v>
      </c>
      <c r="O292" s="46">
        <f t="shared" si="85"/>
        <v>2.708421498095641E-3</v>
      </c>
      <c r="P292" s="40">
        <f t="shared" si="98"/>
        <v>25</v>
      </c>
      <c r="Q292" s="46">
        <f t="shared" si="86"/>
        <v>2.1159542953872196E-3</v>
      </c>
      <c r="R292" s="40">
        <f t="shared" si="98"/>
        <v>26</v>
      </c>
      <c r="S292" s="46">
        <f t="shared" si="87"/>
        <v>2.2005924672027083E-3</v>
      </c>
      <c r="T292" s="40">
        <f t="shared" si="98"/>
        <v>1</v>
      </c>
      <c r="U292" s="46">
        <f t="shared" si="88"/>
        <v>8.4638171815488783E-5</v>
      </c>
      <c r="V292" s="40">
        <f t="shared" si="98"/>
        <v>31</v>
      </c>
      <c r="W292" s="46">
        <f t="shared" si="89"/>
        <v>2.6237833262801524E-3</v>
      </c>
      <c r="X292" s="40">
        <f t="shared" si="98"/>
        <v>468</v>
      </c>
      <c r="Y292" s="46">
        <f t="shared" si="90"/>
        <v>3.9610664409648749E-2</v>
      </c>
      <c r="Z292" s="46">
        <f t="shared" si="91"/>
        <v>4.9344054168429963E-2</v>
      </c>
      <c r="AA292" s="66"/>
      <c r="AB292" s="40">
        <f>AB295-AB294-AB293</f>
        <v>11693</v>
      </c>
      <c r="AC292" s="40">
        <f>AC295-AC294-AC293</f>
        <v>122</v>
      </c>
      <c r="AD292" s="46">
        <f t="shared" si="92"/>
        <v>1.0325856961489632E-2</v>
      </c>
      <c r="AF292" s="10">
        <f t="shared" si="93"/>
        <v>31</v>
      </c>
      <c r="AG292" s="10">
        <f t="shared" si="94"/>
        <v>21</v>
      </c>
    </row>
    <row r="293" spans="3:33" x14ac:dyDescent="0.25">
      <c r="C293" s="5" t="s">
        <v>565</v>
      </c>
      <c r="D293" s="6">
        <v>540184</v>
      </c>
      <c r="E293" s="6" t="s">
        <v>269</v>
      </c>
      <c r="F293" s="6" t="s">
        <v>366</v>
      </c>
      <c r="G293" s="6" t="s">
        <v>1</v>
      </c>
      <c r="H293" s="6">
        <v>5</v>
      </c>
      <c r="I293" s="92">
        <v>0.19442033870192835</v>
      </c>
      <c r="J293" s="30">
        <v>150</v>
      </c>
      <c r="K293" s="75"/>
      <c r="L293" s="31">
        <v>140</v>
      </c>
      <c r="M293" s="47">
        <f t="shared" si="84"/>
        <v>0.93333333333333335</v>
      </c>
      <c r="N293" s="31">
        <v>0</v>
      </c>
      <c r="O293" s="47">
        <f t="shared" si="85"/>
        <v>0</v>
      </c>
      <c r="P293" s="31">
        <v>1</v>
      </c>
      <c r="Q293" s="47">
        <f t="shared" si="86"/>
        <v>6.6666666666666671E-3</v>
      </c>
      <c r="R293" s="31">
        <v>0</v>
      </c>
      <c r="S293" s="47">
        <f t="shared" si="87"/>
        <v>0</v>
      </c>
      <c r="T293" s="31">
        <v>0</v>
      </c>
      <c r="U293" s="47">
        <f t="shared" si="88"/>
        <v>0</v>
      </c>
      <c r="V293" s="31">
        <v>1</v>
      </c>
      <c r="W293" s="47">
        <f t="shared" si="89"/>
        <v>6.6666666666666671E-3</v>
      </c>
      <c r="X293" s="31">
        <v>8</v>
      </c>
      <c r="Y293" s="47">
        <f t="shared" si="90"/>
        <v>5.3333333333333337E-2</v>
      </c>
      <c r="Z293" s="47">
        <f t="shared" si="91"/>
        <v>6.6666666666666666E-2</v>
      </c>
      <c r="AA293" s="67"/>
      <c r="AB293" s="31">
        <v>144</v>
      </c>
      <c r="AC293" s="31">
        <v>6</v>
      </c>
      <c r="AD293" s="47">
        <f t="shared" si="92"/>
        <v>0.04</v>
      </c>
      <c r="AF293" s="6">
        <f t="shared" si="93"/>
        <v>117</v>
      </c>
      <c r="AG293" s="86">
        <f t="shared" si="94"/>
        <v>10</v>
      </c>
    </row>
    <row r="294" spans="3:33" x14ac:dyDescent="0.25">
      <c r="C294" s="5" t="s">
        <v>566</v>
      </c>
      <c r="D294" s="6">
        <v>540185</v>
      </c>
      <c r="E294" s="6" t="s">
        <v>270</v>
      </c>
      <c r="F294" s="6" t="s">
        <v>366</v>
      </c>
      <c r="G294" s="6" t="s">
        <v>1</v>
      </c>
      <c r="H294" s="6">
        <v>5</v>
      </c>
      <c r="I294" s="92">
        <v>1.2739165783922648</v>
      </c>
      <c r="J294" s="30">
        <v>2063</v>
      </c>
      <c r="K294" s="75"/>
      <c r="L294" s="31">
        <v>1933</v>
      </c>
      <c r="M294" s="47">
        <f t="shared" si="84"/>
        <v>0.93698497333979647</v>
      </c>
      <c r="N294" s="31">
        <v>7</v>
      </c>
      <c r="O294" s="47">
        <f t="shared" si="85"/>
        <v>3.3931168201648087E-3</v>
      </c>
      <c r="P294" s="31">
        <v>2</v>
      </c>
      <c r="Q294" s="47">
        <f t="shared" si="86"/>
        <v>9.6946194861851677E-4</v>
      </c>
      <c r="R294" s="31">
        <v>12</v>
      </c>
      <c r="S294" s="47">
        <f t="shared" si="87"/>
        <v>5.8167716917111E-3</v>
      </c>
      <c r="T294" s="31">
        <v>0</v>
      </c>
      <c r="U294" s="47">
        <f t="shared" si="88"/>
        <v>0</v>
      </c>
      <c r="V294" s="31">
        <v>11</v>
      </c>
      <c r="W294" s="47">
        <f t="shared" si="89"/>
        <v>5.3320407174018416E-3</v>
      </c>
      <c r="X294" s="31">
        <v>98</v>
      </c>
      <c r="Y294" s="47">
        <f t="shared" si="90"/>
        <v>4.7503635482307321E-2</v>
      </c>
      <c r="Z294" s="47">
        <f t="shared" si="91"/>
        <v>6.3015026660203588E-2</v>
      </c>
      <c r="AA294" s="67"/>
      <c r="AB294" s="31">
        <v>2039</v>
      </c>
      <c r="AC294" s="31">
        <v>24</v>
      </c>
      <c r="AD294" s="47">
        <f t="shared" si="92"/>
        <v>1.16335433834222E-2</v>
      </c>
      <c r="AF294" s="6">
        <f t="shared" si="93"/>
        <v>127</v>
      </c>
      <c r="AG294" s="6">
        <f t="shared" si="94"/>
        <v>126</v>
      </c>
    </row>
    <row r="295" spans="3:33" x14ac:dyDescent="0.25">
      <c r="C295" s="7" t="s">
        <v>366</v>
      </c>
      <c r="D295" s="8"/>
      <c r="E295" s="8" t="s">
        <v>271</v>
      </c>
      <c r="F295" s="8"/>
      <c r="G295" s="8" t="s">
        <v>2</v>
      </c>
      <c r="H295" s="8">
        <v>5</v>
      </c>
      <c r="I295" s="41">
        <v>483.41920316418935</v>
      </c>
      <c r="J295" s="27">
        <v>14028</v>
      </c>
      <c r="K295" s="76"/>
      <c r="L295" s="27">
        <v>13305</v>
      </c>
      <c r="M295" s="49">
        <f t="shared" si="84"/>
        <v>0.9484602224123182</v>
      </c>
      <c r="N295" s="27">
        <v>39</v>
      </c>
      <c r="O295" s="49">
        <f t="shared" si="85"/>
        <v>2.7801539777587681E-3</v>
      </c>
      <c r="P295" s="48">
        <v>28</v>
      </c>
      <c r="Q295" s="49">
        <f t="shared" si="86"/>
        <v>1.996007984031936E-3</v>
      </c>
      <c r="R295" s="48">
        <v>38</v>
      </c>
      <c r="S295" s="49">
        <f t="shared" si="87"/>
        <v>2.708867978329056E-3</v>
      </c>
      <c r="T295" s="48">
        <v>1</v>
      </c>
      <c r="U295" s="49">
        <f t="shared" si="88"/>
        <v>7.128599942971201E-5</v>
      </c>
      <c r="V295" s="48">
        <v>43</v>
      </c>
      <c r="W295" s="49">
        <f t="shared" si="89"/>
        <v>3.065297975477616E-3</v>
      </c>
      <c r="X295" s="48">
        <v>574</v>
      </c>
      <c r="Y295" s="49">
        <f t="shared" si="90"/>
        <v>4.0918163672654689E-2</v>
      </c>
      <c r="Z295" s="49">
        <f t="shared" si="91"/>
        <v>5.1539777587681773E-2</v>
      </c>
      <c r="AA295" s="68"/>
      <c r="AB295" s="48">
        <v>13876</v>
      </c>
      <c r="AC295" s="48">
        <v>152</v>
      </c>
      <c r="AD295" s="49">
        <f t="shared" si="92"/>
        <v>1.0835471913316224E-2</v>
      </c>
      <c r="AF295" s="81">
        <f t="shared" si="93"/>
        <v>33</v>
      </c>
      <c r="AG295" s="81">
        <f t="shared" si="94"/>
        <v>31</v>
      </c>
    </row>
    <row r="296" spans="3:33" x14ac:dyDescent="0.25">
      <c r="C296" s="9" t="s">
        <v>641</v>
      </c>
      <c r="D296" s="10">
        <v>540186</v>
      </c>
      <c r="E296" s="10" t="s">
        <v>9</v>
      </c>
      <c r="F296" s="10" t="s">
        <v>367</v>
      </c>
      <c r="G296" s="10" t="s">
        <v>0</v>
      </c>
      <c r="H296" s="10">
        <v>1</v>
      </c>
      <c r="I296" s="93">
        <v>364.40436315254226</v>
      </c>
      <c r="J296" s="40">
        <f>J298-J297</f>
        <v>9714</v>
      </c>
      <c r="K296" s="74"/>
      <c r="L296" s="40">
        <f t="shared" ref="L296:X296" si="99">L298-L297</f>
        <v>8919</v>
      </c>
      <c r="M296" s="46">
        <f t="shared" si="84"/>
        <v>0.91815935762816558</v>
      </c>
      <c r="N296" s="40">
        <f t="shared" si="99"/>
        <v>328</v>
      </c>
      <c r="O296" s="46">
        <f t="shared" si="85"/>
        <v>3.37656989911468E-2</v>
      </c>
      <c r="P296" s="40">
        <f t="shared" si="99"/>
        <v>27</v>
      </c>
      <c r="Q296" s="46">
        <f t="shared" si="86"/>
        <v>2.7794935145151328E-3</v>
      </c>
      <c r="R296" s="40">
        <f t="shared" si="99"/>
        <v>25</v>
      </c>
      <c r="S296" s="46">
        <f t="shared" si="87"/>
        <v>2.5736051060325305E-3</v>
      </c>
      <c r="T296" s="40">
        <f t="shared" si="99"/>
        <v>0</v>
      </c>
      <c r="U296" s="46">
        <f t="shared" si="88"/>
        <v>0</v>
      </c>
      <c r="V296" s="40">
        <f t="shared" si="99"/>
        <v>29</v>
      </c>
      <c r="W296" s="46">
        <f t="shared" si="89"/>
        <v>2.9853819229977352E-3</v>
      </c>
      <c r="X296" s="40">
        <f t="shared" si="99"/>
        <v>386</v>
      </c>
      <c r="Y296" s="46">
        <f t="shared" si="90"/>
        <v>3.9736462837142272E-2</v>
      </c>
      <c r="Z296" s="46">
        <f t="shared" si="91"/>
        <v>8.1840642371834471E-2</v>
      </c>
      <c r="AA296" s="66"/>
      <c r="AB296" s="40">
        <f>AB298-AB297</f>
        <v>9560</v>
      </c>
      <c r="AC296" s="40">
        <f>AC298-AC297</f>
        <v>154</v>
      </c>
      <c r="AD296" s="46">
        <f t="shared" si="92"/>
        <v>1.5853407453160388E-2</v>
      </c>
      <c r="AF296" s="87">
        <f t="shared" si="93"/>
        <v>9</v>
      </c>
      <c r="AG296" s="87">
        <f t="shared" si="94"/>
        <v>7</v>
      </c>
    </row>
    <row r="297" spans="3:33" x14ac:dyDescent="0.25">
      <c r="C297" s="5" t="s">
        <v>567</v>
      </c>
      <c r="D297" s="6">
        <v>540187</v>
      </c>
      <c r="E297" s="6" t="s">
        <v>272</v>
      </c>
      <c r="F297" s="6" t="s">
        <v>367</v>
      </c>
      <c r="G297" s="6" t="s">
        <v>1</v>
      </c>
      <c r="H297" s="6">
        <v>1</v>
      </c>
      <c r="I297" s="92">
        <v>2.9894989794110214</v>
      </c>
      <c r="J297" s="30">
        <v>2245</v>
      </c>
      <c r="K297" s="75"/>
      <c r="L297" s="31">
        <v>2011</v>
      </c>
      <c r="M297" s="47">
        <f t="shared" si="84"/>
        <v>0.8957683741648107</v>
      </c>
      <c r="N297" s="31">
        <v>74</v>
      </c>
      <c r="O297" s="47">
        <f t="shared" si="85"/>
        <v>3.2962138084632518E-2</v>
      </c>
      <c r="P297" s="31">
        <v>8</v>
      </c>
      <c r="Q297" s="47">
        <f t="shared" si="86"/>
        <v>3.5634743875278397E-3</v>
      </c>
      <c r="R297" s="31">
        <v>8</v>
      </c>
      <c r="S297" s="47">
        <f t="shared" si="87"/>
        <v>3.5634743875278397E-3</v>
      </c>
      <c r="T297" s="31">
        <v>0</v>
      </c>
      <c r="U297" s="47">
        <f t="shared" si="88"/>
        <v>0</v>
      </c>
      <c r="V297" s="31">
        <v>9</v>
      </c>
      <c r="W297" s="47">
        <f t="shared" si="89"/>
        <v>4.0089086859688193E-3</v>
      </c>
      <c r="X297" s="31">
        <v>135</v>
      </c>
      <c r="Y297" s="47">
        <f t="shared" si="90"/>
        <v>6.0133630289532294E-2</v>
      </c>
      <c r="Z297" s="47">
        <f t="shared" si="91"/>
        <v>0.1042316258351893</v>
      </c>
      <c r="AA297" s="67"/>
      <c r="AB297" s="31">
        <v>2214</v>
      </c>
      <c r="AC297" s="31">
        <v>31</v>
      </c>
      <c r="AD297" s="47">
        <f t="shared" si="92"/>
        <v>1.3808463251670379E-2</v>
      </c>
      <c r="AF297" s="6">
        <f t="shared" si="93"/>
        <v>63</v>
      </c>
      <c r="AG297" s="6">
        <f t="shared" si="94"/>
        <v>105</v>
      </c>
    </row>
    <row r="298" spans="3:33" x14ac:dyDescent="0.25">
      <c r="C298" s="7" t="s">
        <v>367</v>
      </c>
      <c r="D298" s="8"/>
      <c r="E298" s="8" t="s">
        <v>273</v>
      </c>
      <c r="F298" s="8"/>
      <c r="G298" s="8" t="s">
        <v>2</v>
      </c>
      <c r="H298" s="8">
        <v>1</v>
      </c>
      <c r="I298" s="41">
        <v>367.39386213195326</v>
      </c>
      <c r="J298" s="27">
        <v>11959</v>
      </c>
      <c r="K298" s="76"/>
      <c r="L298" s="27">
        <v>10930</v>
      </c>
      <c r="M298" s="49">
        <f t="shared" si="84"/>
        <v>0.91395601638933022</v>
      </c>
      <c r="N298" s="27">
        <v>402</v>
      </c>
      <c r="O298" s="49">
        <f t="shared" si="85"/>
        <v>3.3614850740028429E-2</v>
      </c>
      <c r="P298" s="48">
        <v>35</v>
      </c>
      <c r="Q298" s="49">
        <f t="shared" si="86"/>
        <v>2.9266661092064556E-3</v>
      </c>
      <c r="R298" s="48">
        <v>33</v>
      </c>
      <c r="S298" s="49">
        <f t="shared" si="87"/>
        <v>2.7594280458232293E-3</v>
      </c>
      <c r="T298" s="48">
        <v>0</v>
      </c>
      <c r="U298" s="49">
        <f t="shared" si="88"/>
        <v>0</v>
      </c>
      <c r="V298" s="48">
        <v>38</v>
      </c>
      <c r="W298" s="49">
        <f t="shared" si="89"/>
        <v>3.1775232042812944E-3</v>
      </c>
      <c r="X298" s="48">
        <v>521</v>
      </c>
      <c r="Y298" s="49">
        <f t="shared" si="90"/>
        <v>4.356551551133038E-2</v>
      </c>
      <c r="Z298" s="49">
        <f t="shared" si="91"/>
        <v>8.6043983610669783E-2</v>
      </c>
      <c r="AA298" s="68"/>
      <c r="AB298" s="48">
        <v>11774</v>
      </c>
      <c r="AC298" s="48">
        <v>185</v>
      </c>
      <c r="AD298" s="49">
        <f t="shared" si="92"/>
        <v>1.5469520862948408E-2</v>
      </c>
      <c r="AF298" s="81">
        <f t="shared" si="93"/>
        <v>15</v>
      </c>
      <c r="AG298" s="81">
        <f t="shared" si="94"/>
        <v>13</v>
      </c>
    </row>
    <row r="299" spans="3:33" x14ac:dyDescent="0.25">
      <c r="C299" s="9" t="s">
        <v>642</v>
      </c>
      <c r="D299" s="10">
        <v>540188</v>
      </c>
      <c r="E299" s="10" t="s">
        <v>9</v>
      </c>
      <c r="F299" s="10" t="s">
        <v>368</v>
      </c>
      <c r="G299" s="10" t="s">
        <v>0</v>
      </c>
      <c r="H299" s="10">
        <v>6</v>
      </c>
      <c r="I299" s="93">
        <v>171.44489353917902</v>
      </c>
      <c r="J299" s="40">
        <f>J302-J301-J300</f>
        <v>11674</v>
      </c>
      <c r="K299" s="74"/>
      <c r="L299" s="40">
        <f t="shared" ref="L299:X299" si="100">L302-L301-L300</f>
        <v>10996</v>
      </c>
      <c r="M299" s="46">
        <f t="shared" si="84"/>
        <v>0.9419222203186568</v>
      </c>
      <c r="N299" s="40">
        <f t="shared" si="100"/>
        <v>78</v>
      </c>
      <c r="O299" s="46">
        <f t="shared" si="85"/>
        <v>6.6815144766146995E-3</v>
      </c>
      <c r="P299" s="40">
        <f t="shared" si="100"/>
        <v>16</v>
      </c>
      <c r="Q299" s="46">
        <f t="shared" si="86"/>
        <v>1.3705670721260923E-3</v>
      </c>
      <c r="R299" s="40">
        <f t="shared" si="100"/>
        <v>26</v>
      </c>
      <c r="S299" s="46">
        <f t="shared" si="87"/>
        <v>2.2271714922048997E-3</v>
      </c>
      <c r="T299" s="40">
        <f t="shared" si="100"/>
        <v>0</v>
      </c>
      <c r="U299" s="46">
        <f t="shared" si="88"/>
        <v>0</v>
      </c>
      <c r="V299" s="40">
        <f t="shared" si="100"/>
        <v>27</v>
      </c>
      <c r="W299" s="46">
        <f t="shared" si="89"/>
        <v>2.3128319342127805E-3</v>
      </c>
      <c r="X299" s="40">
        <f t="shared" si="100"/>
        <v>531</v>
      </c>
      <c r="Y299" s="46">
        <f t="shared" si="90"/>
        <v>4.5485694706184687E-2</v>
      </c>
      <c r="Z299" s="46">
        <f t="shared" si="91"/>
        <v>5.8077779681343158E-2</v>
      </c>
      <c r="AA299" s="66"/>
      <c r="AB299" s="40">
        <f>AB302-AB301-AB300</f>
        <v>11561</v>
      </c>
      <c r="AC299" s="40">
        <f>AC302-AC301-AC300</f>
        <v>113</v>
      </c>
      <c r="AD299" s="46">
        <f t="shared" si="92"/>
        <v>9.6796299468905264E-3</v>
      </c>
      <c r="AF299" s="10">
        <f t="shared" si="93"/>
        <v>21</v>
      </c>
      <c r="AG299" s="10">
        <f t="shared" si="94"/>
        <v>25</v>
      </c>
    </row>
    <row r="300" spans="3:33" x14ac:dyDescent="0.25">
      <c r="C300" s="5" t="s">
        <v>568</v>
      </c>
      <c r="D300" s="6">
        <v>540189</v>
      </c>
      <c r="E300" s="6" t="s">
        <v>274</v>
      </c>
      <c r="F300" s="6" t="s">
        <v>368</v>
      </c>
      <c r="G300" s="6" t="s">
        <v>1</v>
      </c>
      <c r="H300" s="6">
        <v>6</v>
      </c>
      <c r="I300" s="92">
        <v>0.30469916522686674</v>
      </c>
      <c r="J300" s="30">
        <v>309</v>
      </c>
      <c r="K300" s="75"/>
      <c r="L300" s="31">
        <v>304</v>
      </c>
      <c r="M300" s="47">
        <f t="shared" si="84"/>
        <v>0.98381877022653719</v>
      </c>
      <c r="N300" s="31">
        <v>0</v>
      </c>
      <c r="O300" s="47">
        <f t="shared" si="85"/>
        <v>0</v>
      </c>
      <c r="P300" s="31">
        <v>0</v>
      </c>
      <c r="Q300" s="47">
        <f t="shared" si="86"/>
        <v>0</v>
      </c>
      <c r="R300" s="31">
        <v>0</v>
      </c>
      <c r="S300" s="47">
        <f t="shared" si="87"/>
        <v>0</v>
      </c>
      <c r="T300" s="31">
        <v>0</v>
      </c>
      <c r="U300" s="47">
        <f t="shared" si="88"/>
        <v>0</v>
      </c>
      <c r="V300" s="31">
        <v>0</v>
      </c>
      <c r="W300" s="47">
        <f t="shared" si="89"/>
        <v>0</v>
      </c>
      <c r="X300" s="31">
        <v>5</v>
      </c>
      <c r="Y300" s="47">
        <f t="shared" si="90"/>
        <v>1.6181229773462782E-2</v>
      </c>
      <c r="Z300" s="47">
        <f t="shared" si="91"/>
        <v>1.6181229773462782E-2</v>
      </c>
      <c r="AA300" s="67"/>
      <c r="AB300" s="31">
        <v>308</v>
      </c>
      <c r="AC300" s="31">
        <v>1</v>
      </c>
      <c r="AD300" s="47">
        <f t="shared" si="92"/>
        <v>3.2362459546925568E-3</v>
      </c>
      <c r="AF300" s="6">
        <f t="shared" si="93"/>
        <v>225</v>
      </c>
      <c r="AG300" s="6">
        <f t="shared" si="94"/>
        <v>202</v>
      </c>
    </row>
    <row r="301" spans="3:33" x14ac:dyDescent="0.25">
      <c r="C301" s="5" t="s">
        <v>569</v>
      </c>
      <c r="D301" s="6">
        <v>540190</v>
      </c>
      <c r="E301" s="6" t="s">
        <v>275</v>
      </c>
      <c r="F301" s="6" t="s">
        <v>368</v>
      </c>
      <c r="G301" s="6" t="s">
        <v>1</v>
      </c>
      <c r="H301" s="6">
        <v>6</v>
      </c>
      <c r="I301" s="92">
        <v>3.8010173947316641</v>
      </c>
      <c r="J301" s="30">
        <v>4722</v>
      </c>
      <c r="K301" s="75"/>
      <c r="L301" s="31">
        <v>4410</v>
      </c>
      <c r="M301" s="47">
        <f t="shared" si="84"/>
        <v>0.93392630241423125</v>
      </c>
      <c r="N301" s="31">
        <v>36</v>
      </c>
      <c r="O301" s="47">
        <f t="shared" si="85"/>
        <v>7.6238881829733167E-3</v>
      </c>
      <c r="P301" s="31">
        <v>3</v>
      </c>
      <c r="Q301" s="47">
        <f t="shared" si="86"/>
        <v>6.3532401524777639E-4</v>
      </c>
      <c r="R301" s="31">
        <v>15</v>
      </c>
      <c r="S301" s="47">
        <f t="shared" si="87"/>
        <v>3.1766200762388818E-3</v>
      </c>
      <c r="T301" s="31">
        <v>0</v>
      </c>
      <c r="U301" s="47">
        <f t="shared" si="88"/>
        <v>0</v>
      </c>
      <c r="V301" s="31">
        <v>11</v>
      </c>
      <c r="W301" s="47">
        <f t="shared" si="89"/>
        <v>2.3295213892418468E-3</v>
      </c>
      <c r="X301" s="31">
        <v>247</v>
      </c>
      <c r="Y301" s="47">
        <f t="shared" si="90"/>
        <v>5.2308343922066923E-2</v>
      </c>
      <c r="Z301" s="47">
        <f t="shared" si="91"/>
        <v>6.607369758576874E-2</v>
      </c>
      <c r="AA301" s="67"/>
      <c r="AB301" s="31">
        <v>4657</v>
      </c>
      <c r="AC301" s="31">
        <v>65</v>
      </c>
      <c r="AD301" s="47">
        <f t="shared" si="92"/>
        <v>1.3765353663701822E-2</v>
      </c>
      <c r="AF301" s="6">
        <f t="shared" si="93"/>
        <v>121</v>
      </c>
      <c r="AG301" s="6">
        <f t="shared" si="94"/>
        <v>108</v>
      </c>
    </row>
    <row r="302" spans="3:33" x14ac:dyDescent="0.25">
      <c r="C302" s="7" t="s">
        <v>368</v>
      </c>
      <c r="D302" s="8"/>
      <c r="E302" s="8" t="s">
        <v>276</v>
      </c>
      <c r="F302" s="8"/>
      <c r="G302" s="8" t="s">
        <v>2</v>
      </c>
      <c r="H302" s="8">
        <v>6</v>
      </c>
      <c r="I302" s="41">
        <v>175.55061009913757</v>
      </c>
      <c r="J302" s="27">
        <v>16705</v>
      </c>
      <c r="K302" s="76"/>
      <c r="L302" s="27">
        <v>15710</v>
      </c>
      <c r="M302" s="49">
        <f t="shared" si="84"/>
        <v>0.94043699491170307</v>
      </c>
      <c r="N302" s="27">
        <v>114</v>
      </c>
      <c r="O302" s="49">
        <f t="shared" si="85"/>
        <v>6.824304100568692E-3</v>
      </c>
      <c r="P302" s="48">
        <v>19</v>
      </c>
      <c r="Q302" s="49">
        <f t="shared" si="86"/>
        <v>1.1373840167614487E-3</v>
      </c>
      <c r="R302" s="48">
        <v>41</v>
      </c>
      <c r="S302" s="49">
        <f t="shared" si="87"/>
        <v>2.4543549835378629E-3</v>
      </c>
      <c r="T302" s="48">
        <v>0</v>
      </c>
      <c r="U302" s="49">
        <f t="shared" si="88"/>
        <v>0</v>
      </c>
      <c r="V302" s="48">
        <v>38</v>
      </c>
      <c r="W302" s="49">
        <f t="shared" si="89"/>
        <v>2.2747680335228975E-3</v>
      </c>
      <c r="X302" s="48">
        <v>783</v>
      </c>
      <c r="Y302" s="49">
        <f t="shared" si="90"/>
        <v>4.6872193953906016E-2</v>
      </c>
      <c r="Z302" s="49">
        <f t="shared" si="91"/>
        <v>5.9563005088296914E-2</v>
      </c>
      <c r="AA302" s="68"/>
      <c r="AB302" s="48">
        <v>16526</v>
      </c>
      <c r="AC302" s="48">
        <v>179</v>
      </c>
      <c r="AD302" s="49">
        <f t="shared" si="92"/>
        <v>1.071535468422628E-2</v>
      </c>
      <c r="AF302" s="81">
        <f t="shared" si="93"/>
        <v>27</v>
      </c>
      <c r="AG302" s="81">
        <f t="shared" si="94"/>
        <v>32</v>
      </c>
    </row>
    <row r="303" spans="3:33" x14ac:dyDescent="0.25">
      <c r="C303" s="9" t="s">
        <v>643</v>
      </c>
      <c r="D303" s="10">
        <v>540191</v>
      </c>
      <c r="E303" s="10" t="s">
        <v>9</v>
      </c>
      <c r="F303" s="10" t="s">
        <v>369</v>
      </c>
      <c r="G303" s="10" t="s">
        <v>0</v>
      </c>
      <c r="H303" s="10">
        <v>7</v>
      </c>
      <c r="I303" s="93">
        <v>413.98098635897281</v>
      </c>
      <c r="J303" s="40">
        <f>J309-J308-J307-J306-J305-J304</f>
        <v>3778</v>
      </c>
      <c r="K303" s="74"/>
      <c r="L303" s="40">
        <f t="shared" ref="L303:X303" si="101">L309-L308-L307-L306-L305-L304</f>
        <v>3611</v>
      </c>
      <c r="M303" s="46">
        <f t="shared" si="84"/>
        <v>0.9557967178401271</v>
      </c>
      <c r="N303" s="40">
        <f t="shared" si="101"/>
        <v>15</v>
      </c>
      <c r="O303" s="46">
        <f t="shared" si="85"/>
        <v>3.9703546850185286E-3</v>
      </c>
      <c r="P303" s="40">
        <f t="shared" si="101"/>
        <v>4</v>
      </c>
      <c r="Q303" s="46">
        <f t="shared" si="86"/>
        <v>1.0587612493382743E-3</v>
      </c>
      <c r="R303" s="40">
        <f t="shared" si="101"/>
        <v>4</v>
      </c>
      <c r="S303" s="46">
        <f t="shared" si="87"/>
        <v>1.0587612493382743E-3</v>
      </c>
      <c r="T303" s="40">
        <f t="shared" si="101"/>
        <v>0</v>
      </c>
      <c r="U303" s="46">
        <f t="shared" si="88"/>
        <v>0</v>
      </c>
      <c r="V303" s="40">
        <f t="shared" si="101"/>
        <v>11</v>
      </c>
      <c r="W303" s="46">
        <f t="shared" si="89"/>
        <v>2.9115934356802541E-3</v>
      </c>
      <c r="X303" s="40">
        <f t="shared" si="101"/>
        <v>133</v>
      </c>
      <c r="Y303" s="46">
        <f t="shared" si="90"/>
        <v>3.520381154049762E-2</v>
      </c>
      <c r="Z303" s="46">
        <f t="shared" si="91"/>
        <v>4.4203282159872959E-2</v>
      </c>
      <c r="AA303" s="66"/>
      <c r="AB303" s="40">
        <f>AB309-AB308-AB307-AB306-AB305-AB304</f>
        <v>3752</v>
      </c>
      <c r="AC303" s="40">
        <f>AC309-AC308-AC307-AC306-AC305-AC304</f>
        <v>26</v>
      </c>
      <c r="AD303" s="46">
        <f t="shared" si="92"/>
        <v>6.8819481206987823E-3</v>
      </c>
      <c r="AF303" s="10">
        <f t="shared" si="93"/>
        <v>38</v>
      </c>
      <c r="AG303" s="10">
        <f t="shared" si="94"/>
        <v>38</v>
      </c>
    </row>
    <row r="304" spans="3:33" x14ac:dyDescent="0.25">
      <c r="C304" s="5" t="s">
        <v>570</v>
      </c>
      <c r="D304" s="6">
        <v>540260</v>
      </c>
      <c r="E304" s="6" t="s">
        <v>277</v>
      </c>
      <c r="F304" s="6" t="s">
        <v>369</v>
      </c>
      <c r="G304" s="6" t="s">
        <v>1</v>
      </c>
      <c r="H304" s="6">
        <v>7</v>
      </c>
      <c r="I304" s="92">
        <v>1.9998284142481797</v>
      </c>
      <c r="J304" s="30">
        <v>600</v>
      </c>
      <c r="K304" s="75"/>
      <c r="L304" s="31">
        <v>577</v>
      </c>
      <c r="M304" s="47">
        <f t="shared" si="84"/>
        <v>0.96166666666666667</v>
      </c>
      <c r="N304" s="31">
        <v>1</v>
      </c>
      <c r="O304" s="47">
        <f t="shared" si="85"/>
        <v>1.6666666666666668E-3</v>
      </c>
      <c r="P304" s="31">
        <v>0</v>
      </c>
      <c r="Q304" s="47">
        <f t="shared" si="86"/>
        <v>0</v>
      </c>
      <c r="R304" s="31">
        <v>0</v>
      </c>
      <c r="S304" s="47">
        <f t="shared" si="87"/>
        <v>0</v>
      </c>
      <c r="T304" s="31">
        <v>0</v>
      </c>
      <c r="U304" s="47">
        <f t="shared" si="88"/>
        <v>0</v>
      </c>
      <c r="V304" s="31">
        <v>1</v>
      </c>
      <c r="W304" s="47">
        <f t="shared" si="89"/>
        <v>1.6666666666666668E-3</v>
      </c>
      <c r="X304" s="31">
        <v>21</v>
      </c>
      <c r="Y304" s="47">
        <f t="shared" si="90"/>
        <v>3.5000000000000003E-2</v>
      </c>
      <c r="Z304" s="47">
        <f t="shared" si="91"/>
        <v>3.833333333333333E-2</v>
      </c>
      <c r="AA304" s="67"/>
      <c r="AB304" s="31">
        <v>597</v>
      </c>
      <c r="AC304" s="31">
        <v>3</v>
      </c>
      <c r="AD304" s="47">
        <f t="shared" si="92"/>
        <v>5.0000000000000001E-3</v>
      </c>
      <c r="AF304" s="6">
        <f t="shared" si="93"/>
        <v>198</v>
      </c>
      <c r="AG304" s="6">
        <f t="shared" si="94"/>
        <v>185</v>
      </c>
    </row>
    <row r="305" spans="3:33" x14ac:dyDescent="0.25">
      <c r="C305" s="5" t="s">
        <v>571</v>
      </c>
      <c r="D305" s="6">
        <v>540192</v>
      </c>
      <c r="E305" s="6" t="s">
        <v>278</v>
      </c>
      <c r="F305" s="6" t="s">
        <v>369</v>
      </c>
      <c r="G305" s="6" t="s">
        <v>1</v>
      </c>
      <c r="H305" s="6">
        <v>7</v>
      </c>
      <c r="I305" s="92">
        <v>0.25850411731225875</v>
      </c>
      <c r="J305" s="30">
        <v>218</v>
      </c>
      <c r="K305" s="75"/>
      <c r="L305" s="31">
        <v>207</v>
      </c>
      <c r="M305" s="47">
        <f t="shared" si="84"/>
        <v>0.94954128440366969</v>
      </c>
      <c r="N305" s="31">
        <v>0</v>
      </c>
      <c r="O305" s="47">
        <f t="shared" si="85"/>
        <v>0</v>
      </c>
      <c r="P305" s="31">
        <v>0</v>
      </c>
      <c r="Q305" s="47">
        <f t="shared" si="86"/>
        <v>0</v>
      </c>
      <c r="R305" s="31">
        <v>0</v>
      </c>
      <c r="S305" s="47">
        <f t="shared" si="87"/>
        <v>0</v>
      </c>
      <c r="T305" s="31">
        <v>0</v>
      </c>
      <c r="U305" s="47">
        <f t="shared" si="88"/>
        <v>0</v>
      </c>
      <c r="V305" s="31">
        <v>1</v>
      </c>
      <c r="W305" s="47">
        <f t="shared" si="89"/>
        <v>4.5871559633027525E-3</v>
      </c>
      <c r="X305" s="31">
        <v>10</v>
      </c>
      <c r="Y305" s="47">
        <f t="shared" si="90"/>
        <v>4.5871559633027525E-2</v>
      </c>
      <c r="Z305" s="47">
        <f t="shared" si="91"/>
        <v>5.0458715596330278E-2</v>
      </c>
      <c r="AA305" s="67"/>
      <c r="AB305" s="31">
        <v>216</v>
      </c>
      <c r="AC305" s="31">
        <v>2</v>
      </c>
      <c r="AD305" s="47">
        <f t="shared" si="92"/>
        <v>9.1743119266055051E-3</v>
      </c>
      <c r="AF305" s="6">
        <f t="shared" si="93"/>
        <v>163</v>
      </c>
      <c r="AG305" s="6">
        <f t="shared" si="94"/>
        <v>149</v>
      </c>
    </row>
    <row r="306" spans="3:33" x14ac:dyDescent="0.25">
      <c r="C306" s="5" t="s">
        <v>572</v>
      </c>
      <c r="D306" s="6">
        <v>540193</v>
      </c>
      <c r="E306" s="6" t="s">
        <v>279</v>
      </c>
      <c r="F306" s="6" t="s">
        <v>369</v>
      </c>
      <c r="G306" s="6" t="s">
        <v>1</v>
      </c>
      <c r="H306" s="6">
        <v>7</v>
      </c>
      <c r="I306" s="92">
        <v>0.42726772304229343</v>
      </c>
      <c r="J306" s="30">
        <v>228</v>
      </c>
      <c r="K306" s="75"/>
      <c r="L306" s="31">
        <v>220</v>
      </c>
      <c r="M306" s="47">
        <f t="shared" si="84"/>
        <v>0.96491228070175439</v>
      </c>
      <c r="N306" s="31">
        <v>0</v>
      </c>
      <c r="O306" s="47">
        <f t="shared" si="85"/>
        <v>0</v>
      </c>
      <c r="P306" s="31">
        <v>0</v>
      </c>
      <c r="Q306" s="47">
        <f t="shared" si="86"/>
        <v>0</v>
      </c>
      <c r="R306" s="31">
        <v>1</v>
      </c>
      <c r="S306" s="47">
        <f t="shared" si="87"/>
        <v>4.3859649122807015E-3</v>
      </c>
      <c r="T306" s="31">
        <v>1</v>
      </c>
      <c r="U306" s="47">
        <f t="shared" si="88"/>
        <v>4.3859649122807015E-3</v>
      </c>
      <c r="V306" s="31">
        <v>0</v>
      </c>
      <c r="W306" s="47">
        <f t="shared" si="89"/>
        <v>0</v>
      </c>
      <c r="X306" s="31">
        <v>6</v>
      </c>
      <c r="Y306" s="47">
        <f t="shared" si="90"/>
        <v>2.6315789473684209E-2</v>
      </c>
      <c r="Z306" s="47">
        <f t="shared" si="91"/>
        <v>3.5087719298245612E-2</v>
      </c>
      <c r="AA306" s="67"/>
      <c r="AB306" s="31">
        <v>226</v>
      </c>
      <c r="AC306" s="31">
        <v>2</v>
      </c>
      <c r="AD306" s="47">
        <f t="shared" si="92"/>
        <v>8.771929824561403E-3</v>
      </c>
      <c r="AF306" s="6">
        <f t="shared" si="93"/>
        <v>208</v>
      </c>
      <c r="AG306" s="6">
        <f t="shared" si="94"/>
        <v>154</v>
      </c>
    </row>
    <row r="307" spans="3:33" x14ac:dyDescent="0.25">
      <c r="C307" s="5" t="s">
        <v>573</v>
      </c>
      <c r="D307" s="6">
        <v>540194</v>
      </c>
      <c r="E307" s="6" t="s">
        <v>280</v>
      </c>
      <c r="F307" s="6" t="s">
        <v>369</v>
      </c>
      <c r="G307" s="6" t="s">
        <v>1</v>
      </c>
      <c r="H307" s="6">
        <v>7</v>
      </c>
      <c r="I307" s="92">
        <v>0.82648441272863904</v>
      </c>
      <c r="J307" s="30">
        <v>1327</v>
      </c>
      <c r="K307" s="75"/>
      <c r="L307" s="31">
        <v>1253</v>
      </c>
      <c r="M307" s="47">
        <f t="shared" si="84"/>
        <v>0.94423511680482286</v>
      </c>
      <c r="N307" s="31">
        <v>5</v>
      </c>
      <c r="O307" s="47">
        <f t="shared" si="85"/>
        <v>3.7678975131876413E-3</v>
      </c>
      <c r="P307" s="31">
        <v>0</v>
      </c>
      <c r="Q307" s="47">
        <f t="shared" si="86"/>
        <v>0</v>
      </c>
      <c r="R307" s="31">
        <v>1</v>
      </c>
      <c r="S307" s="47">
        <f t="shared" si="87"/>
        <v>7.5357950263752827E-4</v>
      </c>
      <c r="T307" s="31">
        <v>0</v>
      </c>
      <c r="U307" s="47">
        <f t="shared" si="88"/>
        <v>0</v>
      </c>
      <c r="V307" s="31">
        <v>9</v>
      </c>
      <c r="W307" s="47">
        <f t="shared" si="89"/>
        <v>6.782215523737754E-3</v>
      </c>
      <c r="X307" s="31">
        <v>59</v>
      </c>
      <c r="Y307" s="47">
        <f t="shared" si="90"/>
        <v>4.4461190655614165E-2</v>
      </c>
      <c r="Z307" s="47">
        <f t="shared" si="91"/>
        <v>5.5764883195177091E-2</v>
      </c>
      <c r="AA307" s="67"/>
      <c r="AB307" s="31">
        <v>1309</v>
      </c>
      <c r="AC307" s="31">
        <v>18</v>
      </c>
      <c r="AD307" s="47">
        <f t="shared" si="92"/>
        <v>1.3564431047475508E-2</v>
      </c>
      <c r="AF307" s="6">
        <f t="shared" si="93"/>
        <v>149</v>
      </c>
      <c r="AG307" s="6">
        <f t="shared" si="94"/>
        <v>109</v>
      </c>
    </row>
    <row r="308" spans="3:33" x14ac:dyDescent="0.25">
      <c r="C308" s="5" t="s">
        <v>574</v>
      </c>
      <c r="D308" s="6">
        <v>540261</v>
      </c>
      <c r="E308" s="6" t="s">
        <v>281</v>
      </c>
      <c r="F308" s="6" t="s">
        <v>369</v>
      </c>
      <c r="G308" s="6" t="s">
        <v>1</v>
      </c>
      <c r="H308" s="6">
        <v>7</v>
      </c>
      <c r="I308" s="92">
        <v>3.5262748671375328</v>
      </c>
      <c r="J308" s="30">
        <v>611</v>
      </c>
      <c r="K308" s="75"/>
      <c r="L308" s="31">
        <v>589</v>
      </c>
      <c r="M308" s="47">
        <f t="shared" si="84"/>
        <v>0.96399345335515552</v>
      </c>
      <c r="N308" s="31">
        <v>0</v>
      </c>
      <c r="O308" s="47">
        <f t="shared" si="85"/>
        <v>0</v>
      </c>
      <c r="P308" s="31">
        <v>0</v>
      </c>
      <c r="Q308" s="47">
        <f t="shared" si="86"/>
        <v>0</v>
      </c>
      <c r="R308" s="31">
        <v>0</v>
      </c>
      <c r="S308" s="47">
        <f t="shared" si="87"/>
        <v>0</v>
      </c>
      <c r="T308" s="31">
        <v>0</v>
      </c>
      <c r="U308" s="47">
        <f t="shared" si="88"/>
        <v>0</v>
      </c>
      <c r="V308" s="31">
        <v>1</v>
      </c>
      <c r="W308" s="47">
        <f t="shared" si="89"/>
        <v>1.6366612111292963E-3</v>
      </c>
      <c r="X308" s="31">
        <v>21</v>
      </c>
      <c r="Y308" s="47">
        <f t="shared" si="90"/>
        <v>3.4369885433715219E-2</v>
      </c>
      <c r="Z308" s="47">
        <f t="shared" si="91"/>
        <v>3.6006546644844518E-2</v>
      </c>
      <c r="AA308" s="67"/>
      <c r="AB308" s="31">
        <v>606</v>
      </c>
      <c r="AC308" s="31">
        <v>5</v>
      </c>
      <c r="AD308" s="47">
        <f t="shared" si="92"/>
        <v>8.1833060556464818E-3</v>
      </c>
      <c r="AF308" s="6">
        <f t="shared" si="93"/>
        <v>205</v>
      </c>
      <c r="AG308" s="6">
        <f t="shared" si="94"/>
        <v>160</v>
      </c>
    </row>
    <row r="309" spans="3:33" x14ac:dyDescent="0.25">
      <c r="C309" s="7" t="s">
        <v>369</v>
      </c>
      <c r="D309" s="8"/>
      <c r="E309" s="8" t="s">
        <v>282</v>
      </c>
      <c r="F309" s="8"/>
      <c r="G309" s="8" t="s">
        <v>2</v>
      </c>
      <c r="H309" s="8">
        <v>7</v>
      </c>
      <c r="I309" s="41">
        <v>421.01934589344171</v>
      </c>
      <c r="J309" s="27">
        <v>6762</v>
      </c>
      <c r="K309" s="76"/>
      <c r="L309" s="27">
        <v>6457</v>
      </c>
      <c r="M309" s="49">
        <f t="shared" si="84"/>
        <v>0.95489500147885242</v>
      </c>
      <c r="N309" s="27">
        <v>21</v>
      </c>
      <c r="O309" s="49">
        <f t="shared" si="85"/>
        <v>3.105590062111801E-3</v>
      </c>
      <c r="P309" s="48">
        <v>4</v>
      </c>
      <c r="Q309" s="49">
        <f t="shared" si="86"/>
        <v>5.9154096421177161E-4</v>
      </c>
      <c r="R309" s="48">
        <v>6</v>
      </c>
      <c r="S309" s="49">
        <f t="shared" si="87"/>
        <v>8.8731144631765753E-4</v>
      </c>
      <c r="T309" s="48">
        <v>1</v>
      </c>
      <c r="U309" s="49">
        <f t="shared" si="88"/>
        <v>1.478852410529429E-4</v>
      </c>
      <c r="V309" s="48">
        <v>23</v>
      </c>
      <c r="W309" s="49">
        <f t="shared" si="89"/>
        <v>3.4013605442176869E-3</v>
      </c>
      <c r="X309" s="48">
        <v>250</v>
      </c>
      <c r="Y309" s="49">
        <f t="shared" si="90"/>
        <v>3.6971310263235732E-2</v>
      </c>
      <c r="Z309" s="49">
        <f t="shared" si="91"/>
        <v>4.5104998521147591E-2</v>
      </c>
      <c r="AA309" s="68"/>
      <c r="AB309" s="48">
        <v>6706</v>
      </c>
      <c r="AC309" s="48">
        <v>56</v>
      </c>
      <c r="AD309" s="49">
        <f t="shared" si="92"/>
        <v>8.2815734989648039E-3</v>
      </c>
      <c r="AF309" s="81">
        <f t="shared" si="93"/>
        <v>43</v>
      </c>
      <c r="AG309" s="81">
        <f t="shared" si="94"/>
        <v>39</v>
      </c>
    </row>
    <row r="310" spans="3:33" x14ac:dyDescent="0.25">
      <c r="C310" s="9" t="s">
        <v>644</v>
      </c>
      <c r="D310" s="10">
        <v>540277</v>
      </c>
      <c r="E310" s="10" t="s">
        <v>9</v>
      </c>
      <c r="F310" s="10" t="s">
        <v>370</v>
      </c>
      <c r="G310" s="10" t="s">
        <v>0</v>
      </c>
      <c r="H310" s="10">
        <v>5</v>
      </c>
      <c r="I310" s="93">
        <v>259.18749926599878</v>
      </c>
      <c r="J310" s="40">
        <f>J315-J314-J313-J312-J311</f>
        <v>5101</v>
      </c>
      <c r="K310" s="74"/>
      <c r="L310" s="40">
        <f t="shared" ref="L310:X310" si="102">L315-L314-L313-L312-L311</f>
        <v>4928</v>
      </c>
      <c r="M310" s="46">
        <f t="shared" si="84"/>
        <v>0.96608508135659676</v>
      </c>
      <c r="N310" s="40">
        <f t="shared" si="102"/>
        <v>1</v>
      </c>
      <c r="O310" s="46">
        <f t="shared" si="85"/>
        <v>1.9603999215840032E-4</v>
      </c>
      <c r="P310" s="40">
        <f t="shared" si="102"/>
        <v>10</v>
      </c>
      <c r="Q310" s="46">
        <f t="shared" si="86"/>
        <v>1.9603999215840029E-3</v>
      </c>
      <c r="R310" s="40">
        <f t="shared" si="102"/>
        <v>0</v>
      </c>
      <c r="S310" s="46">
        <f t="shared" si="87"/>
        <v>0</v>
      </c>
      <c r="T310" s="40">
        <f t="shared" si="102"/>
        <v>0</v>
      </c>
      <c r="U310" s="46">
        <f t="shared" si="88"/>
        <v>0</v>
      </c>
      <c r="V310" s="40">
        <f t="shared" si="102"/>
        <v>14</v>
      </c>
      <c r="W310" s="46">
        <f t="shared" si="89"/>
        <v>2.7445598902176042E-3</v>
      </c>
      <c r="X310" s="40">
        <f t="shared" si="102"/>
        <v>148</v>
      </c>
      <c r="Y310" s="46">
        <f t="shared" si="90"/>
        <v>2.9013918839443247E-2</v>
      </c>
      <c r="Z310" s="46">
        <f t="shared" si="91"/>
        <v>3.3914918643403257E-2</v>
      </c>
      <c r="AA310" s="66"/>
      <c r="AB310" s="40">
        <f>AB315-AB314-AB313-AB312-AB311</f>
        <v>5075</v>
      </c>
      <c r="AC310" s="40">
        <f>AC315-AC314-AC313-AC312-AC311</f>
        <v>26</v>
      </c>
      <c r="AD310" s="46">
        <f t="shared" si="92"/>
        <v>5.0970397961184084E-3</v>
      </c>
      <c r="AF310" s="10">
        <f t="shared" si="93"/>
        <v>49</v>
      </c>
      <c r="AG310" s="10">
        <f t="shared" si="94"/>
        <v>53</v>
      </c>
    </row>
    <row r="311" spans="3:33" x14ac:dyDescent="0.25">
      <c r="C311" s="5" t="s">
        <v>575</v>
      </c>
      <c r="D311" s="6">
        <v>540259</v>
      </c>
      <c r="E311" s="6" t="s">
        <v>283</v>
      </c>
      <c r="F311" s="6" t="s">
        <v>370</v>
      </c>
      <c r="G311" s="6" t="s">
        <v>1</v>
      </c>
      <c r="H311" s="6">
        <v>5</v>
      </c>
      <c r="I311" s="92">
        <v>0.10088221067740284</v>
      </c>
      <c r="J311" s="30">
        <v>101</v>
      </c>
      <c r="K311" s="75"/>
      <c r="L311" s="31">
        <v>90</v>
      </c>
      <c r="M311" s="47">
        <f t="shared" si="84"/>
        <v>0.8910891089108911</v>
      </c>
      <c r="N311" s="31">
        <v>1</v>
      </c>
      <c r="O311" s="47">
        <f t="shared" si="85"/>
        <v>9.9009900990099011E-3</v>
      </c>
      <c r="P311" s="31">
        <v>1</v>
      </c>
      <c r="Q311" s="47">
        <f t="shared" si="86"/>
        <v>9.9009900990099011E-3</v>
      </c>
      <c r="R311" s="31">
        <v>0</v>
      </c>
      <c r="S311" s="47">
        <f t="shared" si="87"/>
        <v>0</v>
      </c>
      <c r="T311" s="31">
        <v>0</v>
      </c>
      <c r="U311" s="47">
        <f t="shared" si="88"/>
        <v>0</v>
      </c>
      <c r="V311" s="31">
        <v>0</v>
      </c>
      <c r="W311" s="47">
        <f t="shared" si="89"/>
        <v>0</v>
      </c>
      <c r="X311" s="31">
        <v>9</v>
      </c>
      <c r="Y311" s="47">
        <f t="shared" si="90"/>
        <v>8.9108910891089105E-2</v>
      </c>
      <c r="Z311" s="47">
        <f t="shared" si="91"/>
        <v>0.1089108910891089</v>
      </c>
      <c r="AA311" s="67"/>
      <c r="AB311" s="31">
        <v>99</v>
      </c>
      <c r="AC311" s="31">
        <v>2</v>
      </c>
      <c r="AD311" s="47">
        <f t="shared" si="92"/>
        <v>1.9801980198019802E-2</v>
      </c>
      <c r="AF311" s="6">
        <f t="shared" si="93"/>
        <v>59</v>
      </c>
      <c r="AG311" s="6">
        <f t="shared" si="94"/>
        <v>59</v>
      </c>
    </row>
    <row r="312" spans="3:33" x14ac:dyDescent="0.25">
      <c r="C312" s="5" t="s">
        <v>576</v>
      </c>
      <c r="D312" s="6">
        <v>540195</v>
      </c>
      <c r="E312" s="6" t="s">
        <v>284</v>
      </c>
      <c r="F312" s="6" t="s">
        <v>370</v>
      </c>
      <c r="G312" s="6" t="s">
        <v>1</v>
      </c>
      <c r="H312" s="6">
        <v>5</v>
      </c>
      <c r="I312" s="92">
        <v>0.37720735616695195</v>
      </c>
      <c r="J312" s="30">
        <v>717</v>
      </c>
      <c r="K312" s="75"/>
      <c r="L312" s="31">
        <v>698</v>
      </c>
      <c r="M312" s="47">
        <f t="shared" si="84"/>
        <v>0.97350069735006972</v>
      </c>
      <c r="N312" s="31">
        <v>0</v>
      </c>
      <c r="O312" s="47">
        <f t="shared" si="85"/>
        <v>0</v>
      </c>
      <c r="P312" s="31">
        <v>2</v>
      </c>
      <c r="Q312" s="47">
        <f t="shared" si="86"/>
        <v>2.7894002789400278E-3</v>
      </c>
      <c r="R312" s="31">
        <v>0</v>
      </c>
      <c r="S312" s="47">
        <f t="shared" si="87"/>
        <v>0</v>
      </c>
      <c r="T312" s="31">
        <v>0</v>
      </c>
      <c r="U312" s="47">
        <f t="shared" si="88"/>
        <v>0</v>
      </c>
      <c r="V312" s="31">
        <v>0</v>
      </c>
      <c r="W312" s="47">
        <f t="shared" si="89"/>
        <v>0</v>
      </c>
      <c r="X312" s="31">
        <v>17</v>
      </c>
      <c r="Y312" s="47">
        <f t="shared" si="90"/>
        <v>2.3709902370990237E-2</v>
      </c>
      <c r="Z312" s="47">
        <f t="shared" si="91"/>
        <v>2.6499302649930265E-2</v>
      </c>
      <c r="AA312" s="67"/>
      <c r="AB312" s="31">
        <v>717</v>
      </c>
      <c r="AC312" s="31">
        <v>0</v>
      </c>
      <c r="AD312" s="47">
        <f t="shared" si="92"/>
        <v>0</v>
      </c>
      <c r="AF312" s="6">
        <f t="shared" si="93"/>
        <v>216</v>
      </c>
      <c r="AG312" s="6">
        <f t="shared" si="94"/>
        <v>215</v>
      </c>
    </row>
    <row r="313" spans="3:33" x14ac:dyDescent="0.25">
      <c r="C313" s="15" t="s">
        <v>662</v>
      </c>
      <c r="D313" s="16" t="s">
        <v>23</v>
      </c>
      <c r="E313" s="16" t="s">
        <v>285</v>
      </c>
      <c r="F313" s="16" t="s">
        <v>371</v>
      </c>
      <c r="G313" s="16" t="s">
        <v>3</v>
      </c>
      <c r="H313" s="16">
        <v>5</v>
      </c>
      <c r="I313" s="96">
        <v>0.32670351949336479</v>
      </c>
      <c r="J313" s="43">
        <v>982</v>
      </c>
      <c r="K313" s="80"/>
      <c r="L313" s="43">
        <v>928</v>
      </c>
      <c r="M313" s="52">
        <f t="shared" si="84"/>
        <v>0.94501018329938902</v>
      </c>
      <c r="N313" s="43">
        <v>1</v>
      </c>
      <c r="O313" s="52">
        <f t="shared" si="85"/>
        <v>1.0183299389002036E-3</v>
      </c>
      <c r="P313" s="43">
        <v>3</v>
      </c>
      <c r="Q313" s="52">
        <f t="shared" si="86"/>
        <v>3.0549898167006109E-3</v>
      </c>
      <c r="R313" s="43">
        <v>1</v>
      </c>
      <c r="S313" s="52">
        <f t="shared" si="87"/>
        <v>1.0183299389002036E-3</v>
      </c>
      <c r="T313" s="43">
        <v>0</v>
      </c>
      <c r="U313" s="52">
        <f t="shared" si="88"/>
        <v>0</v>
      </c>
      <c r="V313" s="43">
        <v>2</v>
      </c>
      <c r="W313" s="52">
        <f t="shared" si="89"/>
        <v>2.0366598778004071E-3</v>
      </c>
      <c r="X313" s="43">
        <v>47</v>
      </c>
      <c r="Y313" s="52">
        <f t="shared" si="90"/>
        <v>4.7861507128309569E-2</v>
      </c>
      <c r="Z313" s="52">
        <f t="shared" si="91"/>
        <v>5.4989816700610997E-2</v>
      </c>
      <c r="AA313" s="71"/>
      <c r="AB313" s="43">
        <v>973</v>
      </c>
      <c r="AC313" s="43">
        <v>9</v>
      </c>
      <c r="AD313" s="52">
        <f t="shared" si="92"/>
        <v>9.1649694501018328E-3</v>
      </c>
      <c r="AF313" s="6" t="str">
        <f t="shared" si="93"/>
        <v/>
      </c>
      <c r="AG313" s="6" t="str">
        <f t="shared" si="94"/>
        <v/>
      </c>
    </row>
    <row r="314" spans="3:33" x14ac:dyDescent="0.25">
      <c r="C314" s="5" t="s">
        <v>577</v>
      </c>
      <c r="D314" s="6">
        <v>540197</v>
      </c>
      <c r="E314" s="6" t="s">
        <v>286</v>
      </c>
      <c r="F314" s="6" t="s">
        <v>370</v>
      </c>
      <c r="G314" s="6" t="s">
        <v>1</v>
      </c>
      <c r="H314" s="6">
        <v>5</v>
      </c>
      <c r="I314" s="92">
        <v>0.52491916426529261</v>
      </c>
      <c r="J314" s="30">
        <v>1412</v>
      </c>
      <c r="K314" s="75"/>
      <c r="L314" s="31">
        <v>1337</v>
      </c>
      <c r="M314" s="47">
        <f t="shared" si="84"/>
        <v>0.94688385269121811</v>
      </c>
      <c r="N314" s="31">
        <v>1</v>
      </c>
      <c r="O314" s="47">
        <f t="shared" si="85"/>
        <v>7.0821529745042496E-4</v>
      </c>
      <c r="P314" s="31">
        <v>1</v>
      </c>
      <c r="Q314" s="47">
        <f t="shared" si="86"/>
        <v>7.0821529745042496E-4</v>
      </c>
      <c r="R314" s="31">
        <v>2</v>
      </c>
      <c r="S314" s="47">
        <f t="shared" si="87"/>
        <v>1.4164305949008499E-3</v>
      </c>
      <c r="T314" s="31">
        <v>0</v>
      </c>
      <c r="U314" s="47">
        <f t="shared" si="88"/>
        <v>0</v>
      </c>
      <c r="V314" s="31">
        <v>2</v>
      </c>
      <c r="W314" s="47">
        <f t="shared" si="89"/>
        <v>1.4164305949008499E-3</v>
      </c>
      <c r="X314" s="31">
        <v>69</v>
      </c>
      <c r="Y314" s="47">
        <f t="shared" si="90"/>
        <v>4.8866855524079322E-2</v>
      </c>
      <c r="Z314" s="47">
        <f t="shared" si="91"/>
        <v>5.3116147308781864E-2</v>
      </c>
      <c r="AA314" s="67"/>
      <c r="AB314" s="31">
        <v>1396</v>
      </c>
      <c r="AC314" s="31">
        <v>16</v>
      </c>
      <c r="AD314" s="47">
        <f t="shared" si="92"/>
        <v>1.1331444759206799E-2</v>
      </c>
      <c r="AF314" s="6">
        <f t="shared" si="93"/>
        <v>156</v>
      </c>
      <c r="AG314" s="6">
        <f t="shared" si="94"/>
        <v>131</v>
      </c>
    </row>
    <row r="315" spans="3:33" x14ac:dyDescent="0.25">
      <c r="C315" s="7" t="s">
        <v>370</v>
      </c>
      <c r="D315" s="8"/>
      <c r="E315" s="8" t="s">
        <v>287</v>
      </c>
      <c r="F315" s="8"/>
      <c r="G315" s="8" t="s">
        <v>2</v>
      </c>
      <c r="H315" s="8">
        <v>5</v>
      </c>
      <c r="I315" s="41">
        <v>260.51721151660178</v>
      </c>
      <c r="J315" s="27">
        <v>8313</v>
      </c>
      <c r="K315" s="76"/>
      <c r="L315" s="27">
        <v>7981</v>
      </c>
      <c r="M315" s="49">
        <f t="shared" si="84"/>
        <v>0.96006255262841333</v>
      </c>
      <c r="N315" s="27">
        <v>4</v>
      </c>
      <c r="O315" s="49">
        <f t="shared" si="85"/>
        <v>4.8117406471791171E-4</v>
      </c>
      <c r="P315" s="48">
        <v>17</v>
      </c>
      <c r="Q315" s="49">
        <f t="shared" si="86"/>
        <v>2.0449897750511249E-3</v>
      </c>
      <c r="R315" s="48">
        <v>3</v>
      </c>
      <c r="S315" s="49">
        <f t="shared" si="87"/>
        <v>3.6088054853843375E-4</v>
      </c>
      <c r="T315" s="48">
        <v>0</v>
      </c>
      <c r="U315" s="49">
        <f t="shared" si="88"/>
        <v>0</v>
      </c>
      <c r="V315" s="48">
        <v>18</v>
      </c>
      <c r="W315" s="49">
        <f t="shared" si="89"/>
        <v>2.1652832912306026E-3</v>
      </c>
      <c r="X315" s="48">
        <v>290</v>
      </c>
      <c r="Y315" s="49">
        <f t="shared" si="90"/>
        <v>3.4885119692048598E-2</v>
      </c>
      <c r="Z315" s="49">
        <f t="shared" si="91"/>
        <v>3.9937447371586672E-2</v>
      </c>
      <c r="AA315" s="68"/>
      <c r="AB315" s="48">
        <v>8260</v>
      </c>
      <c r="AC315" s="48">
        <v>53</v>
      </c>
      <c r="AD315" s="49">
        <f t="shared" si="92"/>
        <v>6.3755563575123297E-3</v>
      </c>
      <c r="AF315" s="81">
        <f t="shared" si="93"/>
        <v>48</v>
      </c>
      <c r="AG315" s="81">
        <f t="shared" si="94"/>
        <v>52</v>
      </c>
    </row>
    <row r="316" spans="3:33" x14ac:dyDescent="0.25">
      <c r="C316" s="9" t="s">
        <v>645</v>
      </c>
      <c r="D316" s="10">
        <v>540198</v>
      </c>
      <c r="E316" s="10" t="s">
        <v>9</v>
      </c>
      <c r="F316" s="10" t="s">
        <v>372</v>
      </c>
      <c r="G316" s="10" t="s">
        <v>0</v>
      </c>
      <c r="H316" s="10">
        <v>7</v>
      </c>
      <c r="I316" s="93">
        <v>351.68780574883431</v>
      </c>
      <c r="J316" s="40">
        <f>J318-J317</f>
        <v>18630</v>
      </c>
      <c r="K316" s="74"/>
      <c r="L316" s="40">
        <f t="shared" ref="L316:X316" si="103">L318-L317</f>
        <v>17804</v>
      </c>
      <c r="M316" s="46">
        <f t="shared" si="84"/>
        <v>0.95566290928609765</v>
      </c>
      <c r="N316" s="40">
        <f t="shared" si="103"/>
        <v>57</v>
      </c>
      <c r="O316" s="46">
        <f t="shared" si="85"/>
        <v>3.0595813204508855E-3</v>
      </c>
      <c r="P316" s="40">
        <f t="shared" si="103"/>
        <v>17</v>
      </c>
      <c r="Q316" s="46">
        <f t="shared" si="86"/>
        <v>9.125067096081589E-4</v>
      </c>
      <c r="R316" s="40">
        <f t="shared" si="103"/>
        <v>37</v>
      </c>
      <c r="S316" s="46">
        <f t="shared" si="87"/>
        <v>1.9860440150295221E-3</v>
      </c>
      <c r="T316" s="40">
        <f t="shared" si="103"/>
        <v>2</v>
      </c>
      <c r="U316" s="46">
        <f t="shared" si="88"/>
        <v>1.0735373054213633E-4</v>
      </c>
      <c r="V316" s="40">
        <f t="shared" si="103"/>
        <v>43</v>
      </c>
      <c r="W316" s="46">
        <f t="shared" si="89"/>
        <v>2.3081052066559315E-3</v>
      </c>
      <c r="X316" s="40">
        <f t="shared" si="103"/>
        <v>670</v>
      </c>
      <c r="Y316" s="46">
        <f t="shared" si="90"/>
        <v>3.5963499731615674E-2</v>
      </c>
      <c r="Z316" s="46">
        <f t="shared" si="91"/>
        <v>4.4337090713902315E-2</v>
      </c>
      <c r="AA316" s="66"/>
      <c r="AB316" s="40">
        <f>AB318-AB317</f>
        <v>18450</v>
      </c>
      <c r="AC316" s="40">
        <f>AC318-AC317</f>
        <v>180</v>
      </c>
      <c r="AD316" s="46">
        <f t="shared" si="92"/>
        <v>9.6618357487922701E-3</v>
      </c>
      <c r="AF316" s="10">
        <f t="shared" si="93"/>
        <v>37</v>
      </c>
      <c r="AG316" s="10">
        <f t="shared" si="94"/>
        <v>26</v>
      </c>
    </row>
    <row r="317" spans="3:33" x14ac:dyDescent="0.25">
      <c r="C317" s="5" t="s">
        <v>578</v>
      </c>
      <c r="D317" s="6">
        <v>540199</v>
      </c>
      <c r="E317" s="6" t="s">
        <v>288</v>
      </c>
      <c r="F317" s="6" t="s">
        <v>372</v>
      </c>
      <c r="G317" s="6" t="s">
        <v>1</v>
      </c>
      <c r="H317" s="6">
        <v>7</v>
      </c>
      <c r="I317" s="92">
        <v>2.8461125232477058</v>
      </c>
      <c r="J317" s="30">
        <v>5186</v>
      </c>
      <c r="K317" s="75"/>
      <c r="L317" s="31">
        <v>4670</v>
      </c>
      <c r="M317" s="47">
        <f t="shared" si="84"/>
        <v>0.90050134978789043</v>
      </c>
      <c r="N317" s="31">
        <v>166</v>
      </c>
      <c r="O317" s="47">
        <f t="shared" si="85"/>
        <v>3.2009255688391823E-2</v>
      </c>
      <c r="P317" s="31">
        <v>20</v>
      </c>
      <c r="Q317" s="47">
        <f t="shared" si="86"/>
        <v>3.8565368299267257E-3</v>
      </c>
      <c r="R317" s="31">
        <v>51</v>
      </c>
      <c r="S317" s="47">
        <f t="shared" si="87"/>
        <v>9.8341689163131511E-3</v>
      </c>
      <c r="T317" s="31">
        <v>4</v>
      </c>
      <c r="U317" s="47">
        <f t="shared" si="88"/>
        <v>7.7130736598534516E-4</v>
      </c>
      <c r="V317" s="31">
        <v>44</v>
      </c>
      <c r="W317" s="47">
        <f t="shared" si="89"/>
        <v>8.4843810258387973E-3</v>
      </c>
      <c r="X317" s="31">
        <v>231</v>
      </c>
      <c r="Y317" s="47">
        <f t="shared" si="90"/>
        <v>4.4543000385653682E-2</v>
      </c>
      <c r="Z317" s="47">
        <f t="shared" si="91"/>
        <v>9.9498650212109518E-2</v>
      </c>
      <c r="AA317" s="67"/>
      <c r="AB317" s="31">
        <v>5050</v>
      </c>
      <c r="AC317" s="31">
        <v>136</v>
      </c>
      <c r="AD317" s="47">
        <f t="shared" si="92"/>
        <v>2.6224450443501735E-2</v>
      </c>
      <c r="AF317" s="6">
        <f t="shared" si="93"/>
        <v>68</v>
      </c>
      <c r="AG317" s="6">
        <f t="shared" si="94"/>
        <v>33</v>
      </c>
    </row>
    <row r="318" spans="3:33" x14ac:dyDescent="0.25">
      <c r="C318" s="7" t="s">
        <v>372</v>
      </c>
      <c r="D318" s="8"/>
      <c r="E318" s="8" t="s">
        <v>289</v>
      </c>
      <c r="F318" s="8"/>
      <c r="G318" s="8" t="s">
        <v>2</v>
      </c>
      <c r="H318" s="8">
        <v>7</v>
      </c>
      <c r="I318" s="41">
        <v>354.53391827208202</v>
      </c>
      <c r="J318" s="27">
        <v>23816</v>
      </c>
      <c r="K318" s="76"/>
      <c r="L318" s="27">
        <v>22474</v>
      </c>
      <c r="M318" s="49">
        <f t="shared" si="84"/>
        <v>0.9436513268390998</v>
      </c>
      <c r="N318" s="27">
        <v>223</v>
      </c>
      <c r="O318" s="49">
        <f t="shared" si="85"/>
        <v>9.3634531407457179E-3</v>
      </c>
      <c r="P318" s="48">
        <v>37</v>
      </c>
      <c r="Q318" s="49">
        <f t="shared" si="86"/>
        <v>1.5535774269398723E-3</v>
      </c>
      <c r="R318" s="48">
        <v>88</v>
      </c>
      <c r="S318" s="49">
        <f t="shared" si="87"/>
        <v>3.6949949613705071E-3</v>
      </c>
      <c r="T318" s="48">
        <v>6</v>
      </c>
      <c r="U318" s="49">
        <f t="shared" si="88"/>
        <v>2.5193147463889822E-4</v>
      </c>
      <c r="V318" s="48">
        <v>87</v>
      </c>
      <c r="W318" s="49">
        <f t="shared" si="89"/>
        <v>3.6530063822640241E-3</v>
      </c>
      <c r="X318" s="48">
        <v>901</v>
      </c>
      <c r="Y318" s="49">
        <f t="shared" si="90"/>
        <v>3.7831709774941213E-2</v>
      </c>
      <c r="Z318" s="49">
        <f t="shared" si="91"/>
        <v>5.6348673160900239E-2</v>
      </c>
      <c r="AA318" s="68"/>
      <c r="AB318" s="48">
        <v>23500</v>
      </c>
      <c r="AC318" s="48">
        <v>316</v>
      </c>
      <c r="AD318" s="49">
        <f t="shared" si="92"/>
        <v>1.3268390997648639E-2</v>
      </c>
      <c r="AF318" s="81">
        <f t="shared" si="93"/>
        <v>30</v>
      </c>
      <c r="AG318" s="81">
        <f t="shared" si="94"/>
        <v>22</v>
      </c>
    </row>
    <row r="319" spans="3:33" x14ac:dyDescent="0.25">
      <c r="C319" s="9" t="s">
        <v>646</v>
      </c>
      <c r="D319" s="10">
        <v>540200</v>
      </c>
      <c r="E319" s="10" t="s">
        <v>9</v>
      </c>
      <c r="F319" s="10" t="s">
        <v>373</v>
      </c>
      <c r="G319" s="10" t="s">
        <v>0</v>
      </c>
      <c r="H319" s="10">
        <v>2</v>
      </c>
      <c r="I319" s="93">
        <v>505.27640204589784</v>
      </c>
      <c r="J319" s="40">
        <f>J325-J324-J323-J322-J321-J320</f>
        <v>29175</v>
      </c>
      <c r="K319" s="74"/>
      <c r="L319" s="40">
        <f t="shared" ref="L319:X319" si="104">L325-L324-L323-L322-L321-L320</f>
        <v>28257</v>
      </c>
      <c r="M319" s="46">
        <f t="shared" si="84"/>
        <v>0.96853470437017997</v>
      </c>
      <c r="N319" s="40">
        <f t="shared" si="104"/>
        <v>0</v>
      </c>
      <c r="O319" s="46">
        <f t="shared" si="85"/>
        <v>0</v>
      </c>
      <c r="P319" s="40">
        <f t="shared" si="104"/>
        <v>34</v>
      </c>
      <c r="Q319" s="46">
        <f t="shared" si="86"/>
        <v>1.1653813196229649E-3</v>
      </c>
      <c r="R319" s="40">
        <f t="shared" si="104"/>
        <v>26</v>
      </c>
      <c r="S319" s="46">
        <f t="shared" si="87"/>
        <v>8.9117395029991427E-4</v>
      </c>
      <c r="T319" s="40">
        <f t="shared" si="104"/>
        <v>7</v>
      </c>
      <c r="U319" s="46">
        <f t="shared" si="88"/>
        <v>2.3993144815766924E-4</v>
      </c>
      <c r="V319" s="40">
        <f t="shared" si="104"/>
        <v>64</v>
      </c>
      <c r="W319" s="46">
        <f t="shared" si="89"/>
        <v>2.1936589545844044E-3</v>
      </c>
      <c r="X319" s="40">
        <f t="shared" si="104"/>
        <v>787</v>
      </c>
      <c r="Y319" s="46">
        <f t="shared" si="90"/>
        <v>2.6975149957155099E-2</v>
      </c>
      <c r="Z319" s="46">
        <f t="shared" si="91"/>
        <v>3.1465295629820055E-2</v>
      </c>
      <c r="AA319" s="66"/>
      <c r="AB319" s="40">
        <f>AB325-AB324-AB323-AB322-AB321-AB320</f>
        <v>28997</v>
      </c>
      <c r="AC319" s="40">
        <f>AC325-AC324-AC323-AC322-AC321-AC320</f>
        <v>178</v>
      </c>
      <c r="AD319" s="46">
        <f t="shared" si="92"/>
        <v>6.1011139674378746E-3</v>
      </c>
      <c r="AF319" s="10">
        <f t="shared" si="93"/>
        <v>54</v>
      </c>
      <c r="AG319" s="10">
        <f t="shared" si="94"/>
        <v>48</v>
      </c>
    </row>
    <row r="320" spans="3:33" x14ac:dyDescent="0.25">
      <c r="C320" s="5" t="s">
        <v>579</v>
      </c>
      <c r="D320" s="6">
        <v>540232</v>
      </c>
      <c r="E320" s="6" t="s">
        <v>290</v>
      </c>
      <c r="F320" s="6" t="s">
        <v>373</v>
      </c>
      <c r="G320" s="6" t="s">
        <v>1</v>
      </c>
      <c r="H320" s="6">
        <v>2</v>
      </c>
      <c r="I320" s="92">
        <v>2.1686786454592726</v>
      </c>
      <c r="J320" s="30">
        <v>1408</v>
      </c>
      <c r="K320" s="75"/>
      <c r="L320" s="31">
        <v>1323</v>
      </c>
      <c r="M320" s="47">
        <f t="shared" si="84"/>
        <v>0.93963068181818177</v>
      </c>
      <c r="N320" s="31">
        <v>11</v>
      </c>
      <c r="O320" s="47">
        <f t="shared" si="85"/>
        <v>7.8125E-3</v>
      </c>
      <c r="P320" s="31">
        <v>3</v>
      </c>
      <c r="Q320" s="47">
        <f t="shared" si="86"/>
        <v>2.130681818181818E-3</v>
      </c>
      <c r="R320" s="31">
        <v>1</v>
      </c>
      <c r="S320" s="47">
        <f t="shared" si="87"/>
        <v>7.1022727272727275E-4</v>
      </c>
      <c r="T320" s="31">
        <v>2</v>
      </c>
      <c r="U320" s="47">
        <f t="shared" si="88"/>
        <v>1.4204545454545455E-3</v>
      </c>
      <c r="V320" s="31">
        <v>8</v>
      </c>
      <c r="W320" s="47">
        <f t="shared" si="89"/>
        <v>5.681818181818182E-3</v>
      </c>
      <c r="X320" s="31">
        <v>60</v>
      </c>
      <c r="Y320" s="47">
        <f t="shared" si="90"/>
        <v>4.261363636363636E-2</v>
      </c>
      <c r="Z320" s="47">
        <f t="shared" si="91"/>
        <v>6.0369318181818177E-2</v>
      </c>
      <c r="AA320" s="67"/>
      <c r="AB320" s="31">
        <v>1370</v>
      </c>
      <c r="AC320" s="31">
        <v>38</v>
      </c>
      <c r="AD320" s="47">
        <f t="shared" si="92"/>
        <v>2.6988636363636364E-2</v>
      </c>
      <c r="AF320" s="6">
        <f t="shared" si="93"/>
        <v>136</v>
      </c>
      <c r="AG320" s="6">
        <f t="shared" si="94"/>
        <v>32</v>
      </c>
    </row>
    <row r="321" spans="3:33" x14ac:dyDescent="0.25">
      <c r="C321" s="5" t="s">
        <v>580</v>
      </c>
      <c r="D321" s="6">
        <v>540202</v>
      </c>
      <c r="E321" s="6" t="s">
        <v>291</v>
      </c>
      <c r="F321" s="6" t="s">
        <v>373</v>
      </c>
      <c r="G321" s="6" t="s">
        <v>1</v>
      </c>
      <c r="H321" s="6">
        <v>2</v>
      </c>
      <c r="I321" s="92">
        <v>0.88533460334024539</v>
      </c>
      <c r="J321" s="30">
        <v>675</v>
      </c>
      <c r="K321" s="75"/>
      <c r="L321" s="31">
        <v>662</v>
      </c>
      <c r="M321" s="47">
        <f t="shared" si="84"/>
        <v>0.98074074074074069</v>
      </c>
      <c r="N321" s="31">
        <v>1</v>
      </c>
      <c r="O321" s="47">
        <f t="shared" si="85"/>
        <v>1.4814814814814814E-3</v>
      </c>
      <c r="P321" s="31">
        <v>0</v>
      </c>
      <c r="Q321" s="47">
        <f t="shared" si="86"/>
        <v>0</v>
      </c>
      <c r="R321" s="31">
        <v>0</v>
      </c>
      <c r="S321" s="47">
        <f t="shared" si="87"/>
        <v>0</v>
      </c>
      <c r="T321" s="31">
        <v>0</v>
      </c>
      <c r="U321" s="47">
        <f t="shared" si="88"/>
        <v>0</v>
      </c>
      <c r="V321" s="31">
        <v>1</v>
      </c>
      <c r="W321" s="47">
        <f t="shared" si="89"/>
        <v>1.4814814814814814E-3</v>
      </c>
      <c r="X321" s="31">
        <v>11</v>
      </c>
      <c r="Y321" s="47">
        <f t="shared" si="90"/>
        <v>1.6296296296296295E-2</v>
      </c>
      <c r="Z321" s="47">
        <f t="shared" si="91"/>
        <v>1.9259259259259261E-2</v>
      </c>
      <c r="AA321" s="67"/>
      <c r="AB321" s="31">
        <v>675</v>
      </c>
      <c r="AC321" s="31">
        <v>0</v>
      </c>
      <c r="AD321" s="47">
        <f t="shared" si="92"/>
        <v>0</v>
      </c>
      <c r="AF321" s="6">
        <f t="shared" si="93"/>
        <v>223</v>
      </c>
      <c r="AG321" s="6">
        <f t="shared" si="94"/>
        <v>215</v>
      </c>
    </row>
    <row r="322" spans="3:33" x14ac:dyDescent="0.25">
      <c r="C322" s="15" t="s">
        <v>657</v>
      </c>
      <c r="D322" s="16" t="s">
        <v>24</v>
      </c>
      <c r="E322" s="16" t="s">
        <v>56</v>
      </c>
      <c r="F322" s="16" t="s">
        <v>323</v>
      </c>
      <c r="G322" s="16" t="s">
        <v>3</v>
      </c>
      <c r="H322" s="16">
        <v>2</v>
      </c>
      <c r="I322" s="96">
        <v>1.3412977564072175</v>
      </c>
      <c r="J322" s="43">
        <v>3248</v>
      </c>
      <c r="K322" s="80"/>
      <c r="L322" s="43">
        <v>2815</v>
      </c>
      <c r="M322" s="52">
        <f t="shared" si="84"/>
        <v>0.86668719211822665</v>
      </c>
      <c r="N322" s="43">
        <v>135</v>
      </c>
      <c r="O322" s="52">
        <f t="shared" si="85"/>
        <v>4.1564039408866993E-2</v>
      </c>
      <c r="P322" s="43">
        <v>11</v>
      </c>
      <c r="Q322" s="52">
        <f t="shared" si="86"/>
        <v>3.3866995073891628E-3</v>
      </c>
      <c r="R322" s="43">
        <v>50</v>
      </c>
      <c r="S322" s="52">
        <f t="shared" si="87"/>
        <v>1.5394088669950739E-2</v>
      </c>
      <c r="T322" s="43">
        <v>1</v>
      </c>
      <c r="U322" s="52">
        <f t="shared" si="88"/>
        <v>3.0788177339901478E-4</v>
      </c>
      <c r="V322" s="43">
        <v>32</v>
      </c>
      <c r="W322" s="52">
        <f t="shared" si="89"/>
        <v>9.852216748768473E-3</v>
      </c>
      <c r="X322" s="43">
        <v>204</v>
      </c>
      <c r="Y322" s="52">
        <f t="shared" si="90"/>
        <v>6.2807881773399021E-2</v>
      </c>
      <c r="Z322" s="52">
        <f t="shared" si="91"/>
        <v>0.13331280788177341</v>
      </c>
      <c r="AA322" s="71"/>
      <c r="AB322" s="43">
        <v>3180</v>
      </c>
      <c r="AC322" s="43">
        <v>68</v>
      </c>
      <c r="AD322" s="52">
        <f t="shared" si="92"/>
        <v>2.0935960591133004E-2</v>
      </c>
      <c r="AF322" s="6" t="str">
        <f t="shared" si="93"/>
        <v/>
      </c>
      <c r="AG322" s="6" t="str">
        <f t="shared" si="94"/>
        <v/>
      </c>
    </row>
    <row r="323" spans="3:33" x14ac:dyDescent="0.25">
      <c r="C323" s="5" t="s">
        <v>581</v>
      </c>
      <c r="D323" s="6">
        <v>540221</v>
      </c>
      <c r="E323" s="6" t="s">
        <v>292</v>
      </c>
      <c r="F323" s="6" t="s">
        <v>373</v>
      </c>
      <c r="G323" s="6" t="s">
        <v>1</v>
      </c>
      <c r="H323" s="6">
        <v>2</v>
      </c>
      <c r="I323" s="92">
        <v>1.6485103589403929</v>
      </c>
      <c r="J323" s="30">
        <v>3033</v>
      </c>
      <c r="K323" s="75"/>
      <c r="L323" s="31">
        <v>2906</v>
      </c>
      <c r="M323" s="47">
        <f t="shared" si="84"/>
        <v>0.95812726673260795</v>
      </c>
      <c r="N323" s="31">
        <v>12</v>
      </c>
      <c r="O323" s="47">
        <f t="shared" si="85"/>
        <v>3.956478733926805E-3</v>
      </c>
      <c r="P323" s="31">
        <v>7</v>
      </c>
      <c r="Q323" s="47">
        <f t="shared" si="86"/>
        <v>2.3079459281239697E-3</v>
      </c>
      <c r="R323" s="31">
        <v>5</v>
      </c>
      <c r="S323" s="47">
        <f t="shared" si="87"/>
        <v>1.6485328058028356E-3</v>
      </c>
      <c r="T323" s="31">
        <v>0</v>
      </c>
      <c r="U323" s="47">
        <f t="shared" si="88"/>
        <v>0</v>
      </c>
      <c r="V323" s="31">
        <v>12</v>
      </c>
      <c r="W323" s="47">
        <f t="shared" si="89"/>
        <v>3.956478733926805E-3</v>
      </c>
      <c r="X323" s="31">
        <v>91</v>
      </c>
      <c r="Y323" s="47">
        <f t="shared" si="90"/>
        <v>3.0003297065611605E-2</v>
      </c>
      <c r="Z323" s="47">
        <f t="shared" si="91"/>
        <v>4.1872733267392027E-2</v>
      </c>
      <c r="AA323" s="67"/>
      <c r="AB323" s="31">
        <v>3004</v>
      </c>
      <c r="AC323" s="31">
        <v>29</v>
      </c>
      <c r="AD323" s="47">
        <f t="shared" si="92"/>
        <v>9.5614902736564453E-3</v>
      </c>
      <c r="AF323" s="6">
        <f t="shared" si="93"/>
        <v>190</v>
      </c>
      <c r="AG323" s="6">
        <f t="shared" si="94"/>
        <v>145</v>
      </c>
    </row>
    <row r="324" spans="3:33" x14ac:dyDescent="0.25">
      <c r="C324" s="5" t="s">
        <v>8</v>
      </c>
      <c r="D324" s="6">
        <v>540231</v>
      </c>
      <c r="E324" s="6" t="s">
        <v>293</v>
      </c>
      <c r="F324" s="6" t="s">
        <v>373</v>
      </c>
      <c r="G324" s="6" t="s">
        <v>1</v>
      </c>
      <c r="H324" s="6">
        <v>2</v>
      </c>
      <c r="I324" s="92">
        <v>0.83257621426234407</v>
      </c>
      <c r="J324" s="30">
        <v>1443</v>
      </c>
      <c r="K324" s="75"/>
      <c r="L324" s="31">
        <v>1376</v>
      </c>
      <c r="M324" s="47">
        <f t="shared" si="84"/>
        <v>0.95356895356895355</v>
      </c>
      <c r="N324" s="31">
        <v>9</v>
      </c>
      <c r="O324" s="47">
        <f t="shared" si="85"/>
        <v>6.2370062370062374E-3</v>
      </c>
      <c r="P324" s="31">
        <v>1</v>
      </c>
      <c r="Q324" s="47">
        <f t="shared" si="86"/>
        <v>6.93000693000693E-4</v>
      </c>
      <c r="R324" s="31">
        <v>1</v>
      </c>
      <c r="S324" s="47">
        <f t="shared" si="87"/>
        <v>6.93000693000693E-4</v>
      </c>
      <c r="T324" s="31">
        <v>0</v>
      </c>
      <c r="U324" s="47">
        <f t="shared" si="88"/>
        <v>0</v>
      </c>
      <c r="V324" s="31">
        <v>4</v>
      </c>
      <c r="W324" s="47">
        <f t="shared" si="89"/>
        <v>2.772002772002772E-3</v>
      </c>
      <c r="X324" s="31">
        <v>52</v>
      </c>
      <c r="Y324" s="47">
        <f t="shared" si="90"/>
        <v>3.6036036036036036E-2</v>
      </c>
      <c r="Z324" s="47">
        <f t="shared" si="91"/>
        <v>4.6431046431046424E-2</v>
      </c>
      <c r="AA324" s="67"/>
      <c r="AB324" s="31">
        <v>1437</v>
      </c>
      <c r="AC324" s="31">
        <v>6</v>
      </c>
      <c r="AD324" s="47">
        <f t="shared" si="92"/>
        <v>4.1580041580041582E-3</v>
      </c>
      <c r="AF324" s="6">
        <f t="shared" si="93"/>
        <v>179</v>
      </c>
      <c r="AG324" s="6">
        <f t="shared" si="94"/>
        <v>193</v>
      </c>
    </row>
    <row r="325" spans="3:33" x14ac:dyDescent="0.25">
      <c r="C325" s="7" t="s">
        <v>373</v>
      </c>
      <c r="D325" s="8"/>
      <c r="E325" s="8" t="s">
        <v>294</v>
      </c>
      <c r="F325" s="8"/>
      <c r="G325" s="8" t="s">
        <v>2</v>
      </c>
      <c r="H325" s="8">
        <v>2</v>
      </c>
      <c r="I325" s="41">
        <v>512.15279962430736</v>
      </c>
      <c r="J325" s="27">
        <v>38982</v>
      </c>
      <c r="K325" s="76"/>
      <c r="L325" s="27">
        <v>37339</v>
      </c>
      <c r="M325" s="49">
        <f t="shared" si="84"/>
        <v>0.9578523421066133</v>
      </c>
      <c r="N325" s="27">
        <v>168</v>
      </c>
      <c r="O325" s="49">
        <f t="shared" si="85"/>
        <v>4.3096813914114207E-3</v>
      </c>
      <c r="P325" s="48">
        <v>56</v>
      </c>
      <c r="Q325" s="49">
        <f t="shared" si="86"/>
        <v>1.4365604638038069E-3</v>
      </c>
      <c r="R325" s="48">
        <v>83</v>
      </c>
      <c r="S325" s="49">
        <f t="shared" si="87"/>
        <v>2.1291878302806422E-3</v>
      </c>
      <c r="T325" s="48">
        <v>10</v>
      </c>
      <c r="U325" s="49">
        <f t="shared" si="88"/>
        <v>2.5652865425067979E-4</v>
      </c>
      <c r="V325" s="48">
        <v>121</v>
      </c>
      <c r="W325" s="49">
        <f t="shared" si="89"/>
        <v>3.1039967164332256E-3</v>
      </c>
      <c r="X325" s="48">
        <v>1205</v>
      </c>
      <c r="Y325" s="49">
        <f t="shared" si="90"/>
        <v>3.0911702837206918E-2</v>
      </c>
      <c r="Z325" s="49">
        <f t="shared" si="91"/>
        <v>4.2147657893386689E-2</v>
      </c>
      <c r="AA325" s="68"/>
      <c r="AB325" s="48">
        <v>38663</v>
      </c>
      <c r="AC325" s="48">
        <v>319</v>
      </c>
      <c r="AD325" s="49">
        <f t="shared" si="92"/>
        <v>8.1832640705966856E-3</v>
      </c>
      <c r="AF325" s="81">
        <f t="shared" si="93"/>
        <v>45</v>
      </c>
      <c r="AG325" s="81">
        <f t="shared" si="94"/>
        <v>42</v>
      </c>
    </row>
    <row r="326" spans="3:33" x14ac:dyDescent="0.25">
      <c r="C326" s="9" t="s">
        <v>647</v>
      </c>
      <c r="D326" s="10">
        <v>540203</v>
      </c>
      <c r="E326" s="10" t="s">
        <v>9</v>
      </c>
      <c r="F326" s="10" t="s">
        <v>374</v>
      </c>
      <c r="G326" s="10" t="s">
        <v>0</v>
      </c>
      <c r="H326" s="10">
        <v>4</v>
      </c>
      <c r="I326" s="93">
        <v>554.36863502366123</v>
      </c>
      <c r="J326" s="40">
        <f>J330-J329-J328-J327</f>
        <v>7034</v>
      </c>
      <c r="K326" s="74"/>
      <c r="L326" s="40">
        <f t="shared" ref="L326:X326" si="105">L330-L329-L328-L327</f>
        <v>6799</v>
      </c>
      <c r="M326" s="46">
        <f t="shared" ref="M326:M361" si="106">L326/J326</f>
        <v>0.96659084446971855</v>
      </c>
      <c r="N326" s="40">
        <f t="shared" si="105"/>
        <v>8</v>
      </c>
      <c r="O326" s="46">
        <f t="shared" ref="O326:O361" si="107">N326/J326</f>
        <v>1.1373329542223485E-3</v>
      </c>
      <c r="P326" s="40">
        <f t="shared" si="105"/>
        <v>13</v>
      </c>
      <c r="Q326" s="46">
        <f t="shared" ref="Q326:Q361" si="108">P326/J326</f>
        <v>1.8481660506113164E-3</v>
      </c>
      <c r="R326" s="40">
        <f t="shared" si="105"/>
        <v>4</v>
      </c>
      <c r="S326" s="46">
        <f t="shared" ref="S326:S361" si="109">R326/J326</f>
        <v>5.6866647711117425E-4</v>
      </c>
      <c r="T326" s="40">
        <f t="shared" si="105"/>
        <v>2</v>
      </c>
      <c r="U326" s="46">
        <f t="shared" ref="U326:U361" si="110">T326/J326</f>
        <v>2.8433323855558713E-4</v>
      </c>
      <c r="V326" s="40">
        <f t="shared" si="105"/>
        <v>16</v>
      </c>
      <c r="W326" s="46">
        <f t="shared" ref="W326:W361" si="111">V326/J326</f>
        <v>2.274665908444697E-3</v>
      </c>
      <c r="X326" s="40">
        <f t="shared" si="105"/>
        <v>192</v>
      </c>
      <c r="Y326" s="46">
        <f t="shared" ref="Y326:Y361" si="112">X326/J326</f>
        <v>2.7295990901336366E-2</v>
      </c>
      <c r="Z326" s="46">
        <f t="shared" ref="Z326:Z361" si="113">Y326+W326+U326+S326+Q326+O326</f>
        <v>3.3409155530281495E-2</v>
      </c>
      <c r="AA326" s="66"/>
      <c r="AB326" s="40">
        <f>AB330-AB329-AB328-AB327</f>
        <v>6996</v>
      </c>
      <c r="AC326" s="40">
        <f>AC330-AC329-AC328-AC327</f>
        <v>38</v>
      </c>
      <c r="AD326" s="46">
        <f t="shared" ref="AD326:AD361" si="114">AC326/J326</f>
        <v>5.4023315325561561E-3</v>
      </c>
      <c r="AF326" s="10">
        <f t="shared" ref="AF326:AF361" si="115">IF(OR($G326 = "SPLIT",$Z326= "N/A"),"",COUNTIFS($G$5:$G$361,$G326,Z$5:Z$361,"&gt;"&amp;Z326)+1)</f>
        <v>51</v>
      </c>
      <c r="AG326" s="10">
        <f t="shared" ref="AG326:AG361" si="116">IF(OR($G326 = "SPLIT",$AD326= "N/A"),"",COUNTIFS($G$5:$G$361,$G326,AD$5:AD$361,"&gt;"&amp;AD326)+1)</f>
        <v>51</v>
      </c>
    </row>
    <row r="327" spans="3:33" x14ac:dyDescent="0.25">
      <c r="C327" s="5" t="s">
        <v>582</v>
      </c>
      <c r="D327" s="6">
        <v>540204</v>
      </c>
      <c r="E327" s="6" t="s">
        <v>295</v>
      </c>
      <c r="F327" s="6" t="s">
        <v>374</v>
      </c>
      <c r="G327" s="6" t="s">
        <v>1</v>
      </c>
      <c r="H327" s="6">
        <v>4</v>
      </c>
      <c r="I327" s="92">
        <v>0.47325912175072449</v>
      </c>
      <c r="J327" s="30">
        <v>731</v>
      </c>
      <c r="K327" s="75"/>
      <c r="L327" s="31">
        <v>711</v>
      </c>
      <c r="M327" s="47">
        <f t="shared" si="106"/>
        <v>0.97264021887824892</v>
      </c>
      <c r="N327" s="31">
        <v>2</v>
      </c>
      <c r="O327" s="47">
        <f t="shared" si="107"/>
        <v>2.7359781121751026E-3</v>
      </c>
      <c r="P327" s="31">
        <v>1</v>
      </c>
      <c r="Q327" s="47">
        <f t="shared" si="108"/>
        <v>1.3679890560875513E-3</v>
      </c>
      <c r="R327" s="31">
        <v>0</v>
      </c>
      <c r="S327" s="47">
        <f t="shared" si="109"/>
        <v>0</v>
      </c>
      <c r="T327" s="31">
        <v>0</v>
      </c>
      <c r="U327" s="47">
        <f t="shared" si="110"/>
        <v>0</v>
      </c>
      <c r="V327" s="31">
        <v>2</v>
      </c>
      <c r="W327" s="47">
        <f t="shared" si="111"/>
        <v>2.7359781121751026E-3</v>
      </c>
      <c r="X327" s="31">
        <v>15</v>
      </c>
      <c r="Y327" s="47">
        <f t="shared" si="112"/>
        <v>2.0519835841313269E-2</v>
      </c>
      <c r="Z327" s="47">
        <f t="shared" si="113"/>
        <v>2.7359781121751026E-2</v>
      </c>
      <c r="AA327" s="67"/>
      <c r="AB327" s="31">
        <v>727</v>
      </c>
      <c r="AC327" s="31">
        <v>4</v>
      </c>
      <c r="AD327" s="47">
        <f t="shared" si="114"/>
        <v>5.4719562243502051E-3</v>
      </c>
      <c r="AF327" s="6">
        <f t="shared" si="115"/>
        <v>215</v>
      </c>
      <c r="AG327" s="6">
        <f t="shared" si="116"/>
        <v>182</v>
      </c>
    </row>
    <row r="328" spans="3:33" x14ac:dyDescent="0.25">
      <c r="C328" s="122" t="s">
        <v>583</v>
      </c>
      <c r="D328" s="6">
        <v>540205</v>
      </c>
      <c r="E328" s="6" t="s">
        <v>296</v>
      </c>
      <c r="F328" s="6" t="s">
        <v>374</v>
      </c>
      <c r="G328" s="6" t="s">
        <v>1</v>
      </c>
      <c r="H328" s="6">
        <v>4</v>
      </c>
      <c r="I328" s="92">
        <v>0.33287196603670227</v>
      </c>
      <c r="J328" s="30">
        <v>126</v>
      </c>
      <c r="K328" s="75"/>
      <c r="L328" s="31">
        <v>118</v>
      </c>
      <c r="M328" s="47">
        <f t="shared" si="106"/>
        <v>0.93650793650793651</v>
      </c>
      <c r="N328" s="31">
        <v>1</v>
      </c>
      <c r="O328" s="47">
        <f t="shared" si="107"/>
        <v>7.9365079365079361E-3</v>
      </c>
      <c r="P328" s="31">
        <v>0</v>
      </c>
      <c r="Q328" s="47">
        <f t="shared" si="108"/>
        <v>0</v>
      </c>
      <c r="R328" s="31">
        <v>0</v>
      </c>
      <c r="S328" s="47">
        <f t="shared" si="109"/>
        <v>0</v>
      </c>
      <c r="T328" s="31">
        <v>0</v>
      </c>
      <c r="U328" s="47">
        <f t="shared" si="110"/>
        <v>0</v>
      </c>
      <c r="V328" s="31">
        <v>1</v>
      </c>
      <c r="W328" s="47">
        <f t="shared" si="111"/>
        <v>7.9365079365079361E-3</v>
      </c>
      <c r="X328" s="31">
        <v>6</v>
      </c>
      <c r="Y328" s="47">
        <f t="shared" si="112"/>
        <v>4.7619047619047616E-2</v>
      </c>
      <c r="Z328" s="47">
        <f t="shared" si="113"/>
        <v>6.3492063492063489E-2</v>
      </c>
      <c r="AA328" s="67"/>
      <c r="AB328" s="31">
        <v>125</v>
      </c>
      <c r="AC328" s="31">
        <v>1</v>
      </c>
      <c r="AD328" s="47">
        <f t="shared" si="114"/>
        <v>7.9365079365079361E-3</v>
      </c>
      <c r="AF328" s="6">
        <f t="shared" si="115"/>
        <v>126</v>
      </c>
      <c r="AG328" s="6">
        <f t="shared" si="116"/>
        <v>163</v>
      </c>
    </row>
    <row r="329" spans="3:33" x14ac:dyDescent="0.25">
      <c r="C329" s="5" t="s">
        <v>584</v>
      </c>
      <c r="D329" s="6">
        <v>540206</v>
      </c>
      <c r="E329" s="6" t="s">
        <v>297</v>
      </c>
      <c r="F329" s="6" t="s">
        <v>374</v>
      </c>
      <c r="G329" s="6" t="s">
        <v>1</v>
      </c>
      <c r="H329" s="6">
        <v>4</v>
      </c>
      <c r="I329" s="92">
        <v>0.62908445941218316</v>
      </c>
      <c r="J329" s="30">
        <v>487</v>
      </c>
      <c r="K329" s="75"/>
      <c r="L329" s="31">
        <v>477</v>
      </c>
      <c r="M329" s="47">
        <f t="shared" si="106"/>
        <v>0.97946611909650927</v>
      </c>
      <c r="N329" s="31">
        <v>2</v>
      </c>
      <c r="O329" s="47">
        <f t="shared" si="107"/>
        <v>4.1067761806981521E-3</v>
      </c>
      <c r="P329" s="31">
        <v>0</v>
      </c>
      <c r="Q329" s="47">
        <f t="shared" si="108"/>
        <v>0</v>
      </c>
      <c r="R329" s="31">
        <v>0</v>
      </c>
      <c r="S329" s="47">
        <f t="shared" si="109"/>
        <v>0</v>
      </c>
      <c r="T329" s="31">
        <v>0</v>
      </c>
      <c r="U329" s="47">
        <f t="shared" si="110"/>
        <v>0</v>
      </c>
      <c r="V329" s="31">
        <v>1</v>
      </c>
      <c r="W329" s="47">
        <f t="shared" si="111"/>
        <v>2.0533880903490761E-3</v>
      </c>
      <c r="X329" s="31">
        <v>7</v>
      </c>
      <c r="Y329" s="47">
        <f t="shared" si="112"/>
        <v>1.4373716632443531E-2</v>
      </c>
      <c r="Z329" s="47">
        <f t="shared" si="113"/>
        <v>2.0533880903490759E-2</v>
      </c>
      <c r="AA329" s="67"/>
      <c r="AB329" s="31">
        <v>480</v>
      </c>
      <c r="AC329" s="31">
        <v>7</v>
      </c>
      <c r="AD329" s="47">
        <f t="shared" si="114"/>
        <v>1.4373716632443531E-2</v>
      </c>
      <c r="AF329" s="6">
        <f t="shared" si="115"/>
        <v>222</v>
      </c>
      <c r="AG329" s="6">
        <f t="shared" si="116"/>
        <v>101</v>
      </c>
    </row>
    <row r="330" spans="3:33" x14ac:dyDescent="0.25">
      <c r="C330" s="7" t="s">
        <v>374</v>
      </c>
      <c r="D330" s="8"/>
      <c r="E330" s="8" t="s">
        <v>298</v>
      </c>
      <c r="F330" s="8"/>
      <c r="G330" s="8" t="s">
        <v>2</v>
      </c>
      <c r="H330" s="8">
        <v>4</v>
      </c>
      <c r="I330" s="41">
        <v>555.80385057086085</v>
      </c>
      <c r="J330" s="27">
        <v>8378</v>
      </c>
      <c r="K330" s="76"/>
      <c r="L330" s="27">
        <v>8105</v>
      </c>
      <c r="M330" s="49">
        <f t="shared" si="106"/>
        <v>0.9674146574361423</v>
      </c>
      <c r="N330" s="27">
        <v>13</v>
      </c>
      <c r="O330" s="49">
        <f t="shared" si="107"/>
        <v>1.5516829792313201E-3</v>
      </c>
      <c r="P330" s="48">
        <v>14</v>
      </c>
      <c r="Q330" s="49">
        <f t="shared" si="108"/>
        <v>1.6710432084029601E-3</v>
      </c>
      <c r="R330" s="48">
        <v>4</v>
      </c>
      <c r="S330" s="49">
        <f t="shared" si="109"/>
        <v>4.7744091668656003E-4</v>
      </c>
      <c r="T330" s="48">
        <v>2</v>
      </c>
      <c r="U330" s="49">
        <f t="shared" si="110"/>
        <v>2.3872045834328001E-4</v>
      </c>
      <c r="V330" s="48">
        <v>20</v>
      </c>
      <c r="W330" s="49">
        <f t="shared" si="111"/>
        <v>2.3872045834328003E-3</v>
      </c>
      <c r="X330" s="48">
        <v>220</v>
      </c>
      <c r="Y330" s="49">
        <f t="shared" si="112"/>
        <v>2.6259250417760803E-2</v>
      </c>
      <c r="Z330" s="49">
        <f t="shared" si="113"/>
        <v>3.2585342563857721E-2</v>
      </c>
      <c r="AA330" s="68"/>
      <c r="AB330" s="48">
        <v>8328</v>
      </c>
      <c r="AC330" s="48">
        <v>50</v>
      </c>
      <c r="AD330" s="49">
        <f t="shared" si="114"/>
        <v>5.9680114585820001E-3</v>
      </c>
      <c r="AF330" s="81">
        <f t="shared" si="115"/>
        <v>55</v>
      </c>
      <c r="AG330" s="81">
        <f t="shared" si="116"/>
        <v>54</v>
      </c>
    </row>
    <row r="331" spans="3:33" x14ac:dyDescent="0.25">
      <c r="C331" s="9" t="s">
        <v>648</v>
      </c>
      <c r="D331" s="10">
        <v>540207</v>
      </c>
      <c r="E331" s="10" t="s">
        <v>9</v>
      </c>
      <c r="F331" s="10" t="s">
        <v>375</v>
      </c>
      <c r="G331" s="10" t="s">
        <v>0</v>
      </c>
      <c r="H331" s="10">
        <v>10</v>
      </c>
      <c r="I331" s="93">
        <v>356.59729154752466</v>
      </c>
      <c r="J331" s="40">
        <f>J337-J336-J335-J334-J333-J332</f>
        <v>6958</v>
      </c>
      <c r="K331" s="74"/>
      <c r="L331" s="40">
        <f t="shared" ref="L331:X331" si="117">L337-L336-L335-L334-L333-L332</f>
        <v>6666</v>
      </c>
      <c r="M331" s="46">
        <f t="shared" si="106"/>
        <v>0.95803391779246905</v>
      </c>
      <c r="N331" s="40">
        <f t="shared" si="117"/>
        <v>10</v>
      </c>
      <c r="O331" s="46">
        <f t="shared" si="107"/>
        <v>1.4371945961483186E-3</v>
      </c>
      <c r="P331" s="40">
        <f t="shared" si="117"/>
        <v>5</v>
      </c>
      <c r="Q331" s="46">
        <f t="shared" si="108"/>
        <v>7.1859729807415929E-4</v>
      </c>
      <c r="R331" s="40">
        <f t="shared" si="117"/>
        <v>7</v>
      </c>
      <c r="S331" s="46">
        <f t="shared" si="109"/>
        <v>1.006036217303823E-3</v>
      </c>
      <c r="T331" s="40">
        <f t="shared" si="117"/>
        <v>0</v>
      </c>
      <c r="U331" s="46">
        <f t="shared" si="110"/>
        <v>0</v>
      </c>
      <c r="V331" s="40">
        <f t="shared" si="117"/>
        <v>9</v>
      </c>
      <c r="W331" s="46">
        <f t="shared" si="111"/>
        <v>1.2934751365334866E-3</v>
      </c>
      <c r="X331" s="40">
        <f t="shared" si="117"/>
        <v>261</v>
      </c>
      <c r="Y331" s="46">
        <f t="shared" si="112"/>
        <v>3.7510778959471115E-2</v>
      </c>
      <c r="Z331" s="46">
        <f t="shared" si="113"/>
        <v>4.1966082207530904E-2</v>
      </c>
      <c r="AA331" s="66"/>
      <c r="AB331" s="40">
        <f>AB337-AB336-AB335-AB334-AB333-AB332</f>
        <v>6912</v>
      </c>
      <c r="AC331" s="40">
        <f>AC337-AC336-AC335-AC334-AC333-AC332</f>
        <v>46</v>
      </c>
      <c r="AD331" s="46">
        <f t="shared" si="114"/>
        <v>6.611095142282265E-3</v>
      </c>
      <c r="AF331" s="10">
        <f t="shared" si="115"/>
        <v>40</v>
      </c>
      <c r="AG331" s="10">
        <f t="shared" si="116"/>
        <v>40</v>
      </c>
    </row>
    <row r="332" spans="3:33" x14ac:dyDescent="0.25">
      <c r="C332" s="5" t="s">
        <v>585</v>
      </c>
      <c r="D332" s="6">
        <v>540256</v>
      </c>
      <c r="E332" s="6" t="s">
        <v>299</v>
      </c>
      <c r="F332" s="6" t="s">
        <v>375</v>
      </c>
      <c r="G332" s="6" t="s">
        <v>1</v>
      </c>
      <c r="H332" s="6">
        <v>10</v>
      </c>
      <c r="I332" s="92">
        <v>0.50178895857535555</v>
      </c>
      <c r="J332" s="30">
        <v>255</v>
      </c>
      <c r="K332" s="75"/>
      <c r="L332" s="31">
        <v>245</v>
      </c>
      <c r="M332" s="47">
        <f t="shared" si="106"/>
        <v>0.96078431372549022</v>
      </c>
      <c r="N332" s="31">
        <v>0</v>
      </c>
      <c r="O332" s="47">
        <f t="shared" si="107"/>
        <v>0</v>
      </c>
      <c r="P332" s="31">
        <v>0</v>
      </c>
      <c r="Q332" s="47">
        <f t="shared" si="108"/>
        <v>0</v>
      </c>
      <c r="R332" s="31">
        <v>0</v>
      </c>
      <c r="S332" s="47">
        <f t="shared" si="109"/>
        <v>0</v>
      </c>
      <c r="T332" s="31">
        <v>0</v>
      </c>
      <c r="U332" s="47">
        <f t="shared" si="110"/>
        <v>0</v>
      </c>
      <c r="V332" s="31">
        <v>0</v>
      </c>
      <c r="W332" s="47">
        <f t="shared" si="111"/>
        <v>0</v>
      </c>
      <c r="X332" s="31">
        <v>10</v>
      </c>
      <c r="Y332" s="47">
        <f t="shared" si="112"/>
        <v>3.9215686274509803E-2</v>
      </c>
      <c r="Z332" s="47">
        <f t="shared" si="113"/>
        <v>3.9215686274509803E-2</v>
      </c>
      <c r="AA332" s="67"/>
      <c r="AB332" s="31">
        <v>251</v>
      </c>
      <c r="AC332" s="31">
        <v>4</v>
      </c>
      <c r="AD332" s="47">
        <f t="shared" si="114"/>
        <v>1.5686274509803921E-2</v>
      </c>
      <c r="AF332" s="6">
        <f t="shared" si="115"/>
        <v>195</v>
      </c>
      <c r="AG332" s="6">
        <f t="shared" si="116"/>
        <v>87</v>
      </c>
    </row>
    <row r="333" spans="3:33" x14ac:dyDescent="0.25">
      <c r="C333" s="5" t="s">
        <v>586</v>
      </c>
      <c r="D333" s="6">
        <v>540208</v>
      </c>
      <c r="E333" s="6" t="s">
        <v>300</v>
      </c>
      <c r="F333" s="6" t="s">
        <v>375</v>
      </c>
      <c r="G333" s="6" t="s">
        <v>1</v>
      </c>
      <c r="H333" s="6">
        <v>10</v>
      </c>
      <c r="I333" s="92">
        <v>2.7094971065029108</v>
      </c>
      <c r="J333" s="30">
        <v>5204</v>
      </c>
      <c r="K333" s="75"/>
      <c r="L333" s="31">
        <v>4916</v>
      </c>
      <c r="M333" s="47">
        <f t="shared" si="106"/>
        <v>0.94465795541890851</v>
      </c>
      <c r="N333" s="31">
        <v>22</v>
      </c>
      <c r="O333" s="47">
        <f t="shared" si="107"/>
        <v>4.2275172943889317E-3</v>
      </c>
      <c r="P333" s="31">
        <v>9</v>
      </c>
      <c r="Q333" s="47">
        <f t="shared" si="108"/>
        <v>1.7294388931591083E-3</v>
      </c>
      <c r="R333" s="31">
        <v>39</v>
      </c>
      <c r="S333" s="47">
        <f t="shared" si="109"/>
        <v>7.4942352036894699E-3</v>
      </c>
      <c r="T333" s="31">
        <v>0</v>
      </c>
      <c r="U333" s="47">
        <f t="shared" si="110"/>
        <v>0</v>
      </c>
      <c r="V333" s="31">
        <v>36</v>
      </c>
      <c r="W333" s="47">
        <f t="shared" si="111"/>
        <v>6.9177555726364333E-3</v>
      </c>
      <c r="X333" s="31">
        <v>182</v>
      </c>
      <c r="Y333" s="47">
        <f t="shared" si="112"/>
        <v>3.4973097617217522E-2</v>
      </c>
      <c r="Z333" s="47">
        <f t="shared" si="113"/>
        <v>5.5342044581091467E-2</v>
      </c>
      <c r="AA333" s="67"/>
      <c r="AB333" s="31">
        <v>5121</v>
      </c>
      <c r="AC333" s="31">
        <v>83</v>
      </c>
      <c r="AD333" s="47">
        <f t="shared" si="114"/>
        <v>1.5949269792467333E-2</v>
      </c>
      <c r="AF333" s="6">
        <f t="shared" si="115"/>
        <v>152</v>
      </c>
      <c r="AG333" s="6">
        <f t="shared" si="116"/>
        <v>85</v>
      </c>
    </row>
    <row r="334" spans="3:33" x14ac:dyDescent="0.25">
      <c r="C334" s="15" t="s">
        <v>662</v>
      </c>
      <c r="D334" s="16" t="s">
        <v>25</v>
      </c>
      <c r="E334" s="16" t="s">
        <v>285</v>
      </c>
      <c r="F334" s="16" t="s">
        <v>371</v>
      </c>
      <c r="G334" s="16" t="s">
        <v>3</v>
      </c>
      <c r="H334" s="16">
        <v>5</v>
      </c>
      <c r="I334" s="96">
        <v>0.51828171749504981</v>
      </c>
      <c r="J334" s="43">
        <v>1559</v>
      </c>
      <c r="K334" s="80"/>
      <c r="L334" s="43">
        <v>1471</v>
      </c>
      <c r="M334" s="52">
        <f t="shared" si="106"/>
        <v>0.94355355997434254</v>
      </c>
      <c r="N334" s="43">
        <v>2</v>
      </c>
      <c r="O334" s="52">
        <f t="shared" si="107"/>
        <v>1.2828736369467607E-3</v>
      </c>
      <c r="P334" s="43">
        <v>4</v>
      </c>
      <c r="Q334" s="52">
        <f t="shared" si="108"/>
        <v>2.5657472738935213E-3</v>
      </c>
      <c r="R334" s="43">
        <v>4</v>
      </c>
      <c r="S334" s="52">
        <f t="shared" si="109"/>
        <v>2.5657472738935213E-3</v>
      </c>
      <c r="T334" s="43">
        <v>0</v>
      </c>
      <c r="U334" s="52">
        <f t="shared" si="110"/>
        <v>0</v>
      </c>
      <c r="V334" s="43">
        <v>4</v>
      </c>
      <c r="W334" s="52">
        <f t="shared" si="111"/>
        <v>2.5657472738935213E-3</v>
      </c>
      <c r="X334" s="43">
        <v>74</v>
      </c>
      <c r="Y334" s="52">
        <f t="shared" si="112"/>
        <v>4.7466324567030149E-2</v>
      </c>
      <c r="Z334" s="52">
        <f t="shared" si="113"/>
        <v>5.644644002565747E-2</v>
      </c>
      <c r="AA334" s="71"/>
      <c r="AB334" s="43">
        <v>1545</v>
      </c>
      <c r="AC334" s="43">
        <v>14</v>
      </c>
      <c r="AD334" s="52">
        <f t="shared" si="114"/>
        <v>8.9801154586273257E-3</v>
      </c>
      <c r="AF334" s="6" t="str">
        <f t="shared" si="115"/>
        <v/>
      </c>
      <c r="AG334" s="6" t="str">
        <f t="shared" si="116"/>
        <v/>
      </c>
    </row>
    <row r="335" spans="3:33" x14ac:dyDescent="0.25">
      <c r="C335" s="5" t="s">
        <v>587</v>
      </c>
      <c r="D335" s="6">
        <v>540210</v>
      </c>
      <c r="E335" s="6" t="s">
        <v>301</v>
      </c>
      <c r="F335" s="6" t="s">
        <v>375</v>
      </c>
      <c r="G335" s="6" t="s">
        <v>1</v>
      </c>
      <c r="H335" s="6">
        <v>10</v>
      </c>
      <c r="I335" s="92">
        <v>0.37841686548779269</v>
      </c>
      <c r="J335" s="30">
        <v>363</v>
      </c>
      <c r="K335" s="75"/>
      <c r="L335" s="31">
        <v>351</v>
      </c>
      <c r="M335" s="47">
        <f t="shared" si="106"/>
        <v>0.96694214876033058</v>
      </c>
      <c r="N335" s="31">
        <v>0</v>
      </c>
      <c r="O335" s="47">
        <f t="shared" si="107"/>
        <v>0</v>
      </c>
      <c r="P335" s="31">
        <v>0</v>
      </c>
      <c r="Q335" s="47">
        <f t="shared" si="108"/>
        <v>0</v>
      </c>
      <c r="R335" s="31">
        <v>0</v>
      </c>
      <c r="S335" s="47">
        <f t="shared" si="109"/>
        <v>0</v>
      </c>
      <c r="T335" s="31">
        <v>0</v>
      </c>
      <c r="U335" s="47">
        <f t="shared" si="110"/>
        <v>0</v>
      </c>
      <c r="V335" s="31">
        <v>0</v>
      </c>
      <c r="W335" s="47">
        <f t="shared" si="111"/>
        <v>0</v>
      </c>
      <c r="X335" s="31">
        <v>12</v>
      </c>
      <c r="Y335" s="47">
        <f t="shared" si="112"/>
        <v>3.3057851239669422E-2</v>
      </c>
      <c r="Z335" s="47">
        <f t="shared" si="113"/>
        <v>3.3057851239669422E-2</v>
      </c>
      <c r="AA335" s="67"/>
      <c r="AB335" s="31">
        <v>362</v>
      </c>
      <c r="AC335" s="31">
        <v>1</v>
      </c>
      <c r="AD335" s="47">
        <f t="shared" si="114"/>
        <v>2.7548209366391185E-3</v>
      </c>
      <c r="AF335" s="6">
        <f t="shared" si="115"/>
        <v>210</v>
      </c>
      <c r="AG335" s="6">
        <f t="shared" si="116"/>
        <v>206</v>
      </c>
    </row>
    <row r="336" spans="3:33" x14ac:dyDescent="0.25">
      <c r="C336" s="5" t="s">
        <v>588</v>
      </c>
      <c r="D336" s="6">
        <v>540258</v>
      </c>
      <c r="E336" s="6" t="s">
        <v>302</v>
      </c>
      <c r="F336" s="6" t="s">
        <v>375</v>
      </c>
      <c r="G336" s="6" t="s">
        <v>1</v>
      </c>
      <c r="H336" s="6">
        <v>10</v>
      </c>
      <c r="I336" s="92">
        <v>0.29738004048793776</v>
      </c>
      <c r="J336" s="30">
        <v>103</v>
      </c>
      <c r="K336" s="75"/>
      <c r="L336" s="31">
        <v>103</v>
      </c>
      <c r="M336" s="47">
        <f t="shared" si="106"/>
        <v>1</v>
      </c>
      <c r="N336" s="31">
        <v>0</v>
      </c>
      <c r="O336" s="47">
        <f t="shared" si="107"/>
        <v>0</v>
      </c>
      <c r="P336" s="31">
        <v>0</v>
      </c>
      <c r="Q336" s="47">
        <f t="shared" si="108"/>
        <v>0</v>
      </c>
      <c r="R336" s="31">
        <v>0</v>
      </c>
      <c r="S336" s="47">
        <f t="shared" si="109"/>
        <v>0</v>
      </c>
      <c r="T336" s="31">
        <v>0</v>
      </c>
      <c r="U336" s="47">
        <f t="shared" si="110"/>
        <v>0</v>
      </c>
      <c r="V336" s="31">
        <v>0</v>
      </c>
      <c r="W336" s="47">
        <f t="shared" si="111"/>
        <v>0</v>
      </c>
      <c r="X336" s="31">
        <v>0</v>
      </c>
      <c r="Y336" s="47">
        <f t="shared" si="112"/>
        <v>0</v>
      </c>
      <c r="Z336" s="47">
        <f t="shared" si="113"/>
        <v>0</v>
      </c>
      <c r="AA336" s="67"/>
      <c r="AB336" s="31">
        <v>103</v>
      </c>
      <c r="AC336" s="31">
        <v>0</v>
      </c>
      <c r="AD336" s="47">
        <f t="shared" si="114"/>
        <v>0</v>
      </c>
      <c r="AF336" s="6">
        <f t="shared" si="115"/>
        <v>228</v>
      </c>
      <c r="AG336" s="6">
        <f t="shared" si="116"/>
        <v>215</v>
      </c>
    </row>
    <row r="337" spans="3:33" x14ac:dyDescent="0.25">
      <c r="C337" s="7" t="s">
        <v>375</v>
      </c>
      <c r="D337" s="8"/>
      <c r="E337" s="8" t="s">
        <v>303</v>
      </c>
      <c r="F337" s="8"/>
      <c r="G337" s="8" t="s">
        <v>2</v>
      </c>
      <c r="H337" s="8">
        <v>10</v>
      </c>
      <c r="I337" s="41">
        <v>361.00265623607368</v>
      </c>
      <c r="J337" s="27">
        <v>14442</v>
      </c>
      <c r="K337" s="76"/>
      <c r="L337" s="27">
        <v>13752</v>
      </c>
      <c r="M337" s="49">
        <f t="shared" si="106"/>
        <v>0.95222268383880349</v>
      </c>
      <c r="N337" s="27">
        <v>34</v>
      </c>
      <c r="O337" s="49">
        <f t="shared" si="107"/>
        <v>2.3542445644647554E-3</v>
      </c>
      <c r="P337" s="48">
        <v>18</v>
      </c>
      <c r="Q337" s="49">
        <f t="shared" si="108"/>
        <v>1.2463647694225177E-3</v>
      </c>
      <c r="R337" s="48">
        <v>50</v>
      </c>
      <c r="S337" s="49">
        <f t="shared" si="109"/>
        <v>3.4621243595069936E-3</v>
      </c>
      <c r="T337" s="48">
        <v>0</v>
      </c>
      <c r="U337" s="49">
        <f t="shared" si="110"/>
        <v>0</v>
      </c>
      <c r="V337" s="48">
        <v>49</v>
      </c>
      <c r="W337" s="49">
        <f t="shared" si="111"/>
        <v>3.3928818723168537E-3</v>
      </c>
      <c r="X337" s="48">
        <v>539</v>
      </c>
      <c r="Y337" s="49">
        <f t="shared" si="112"/>
        <v>3.7321700595485389E-2</v>
      </c>
      <c r="Z337" s="49">
        <f t="shared" si="113"/>
        <v>4.7777316161196508E-2</v>
      </c>
      <c r="AA337" s="68"/>
      <c r="AB337" s="48">
        <v>14294</v>
      </c>
      <c r="AC337" s="48">
        <v>148</v>
      </c>
      <c r="AD337" s="49">
        <f t="shared" si="114"/>
        <v>1.0247888104140701E-2</v>
      </c>
      <c r="AF337" s="81">
        <f t="shared" si="115"/>
        <v>38</v>
      </c>
      <c r="AG337" s="81">
        <f t="shared" si="116"/>
        <v>33</v>
      </c>
    </row>
    <row r="338" spans="3:33" x14ac:dyDescent="0.25">
      <c r="C338" s="9" t="s">
        <v>649</v>
      </c>
      <c r="D338" s="10">
        <v>540211</v>
      </c>
      <c r="E338" s="10" t="s">
        <v>9</v>
      </c>
      <c r="F338" s="10" t="s">
        <v>376</v>
      </c>
      <c r="G338" s="10" t="s">
        <v>0</v>
      </c>
      <c r="H338" s="10">
        <v>5</v>
      </c>
      <c r="I338" s="93">
        <v>234.29195905373126</v>
      </c>
      <c r="J338" s="40">
        <f>J340-J339</f>
        <v>4470</v>
      </c>
      <c r="K338" s="74"/>
      <c r="L338" s="40">
        <f t="shared" ref="L338:X338" si="118">L340-L339</f>
        <v>4342</v>
      </c>
      <c r="M338" s="46">
        <f t="shared" si="106"/>
        <v>0.97136465324384791</v>
      </c>
      <c r="N338" s="40">
        <f t="shared" si="118"/>
        <v>5</v>
      </c>
      <c r="O338" s="46">
        <f t="shared" si="107"/>
        <v>1.1185682326621924E-3</v>
      </c>
      <c r="P338" s="40">
        <f t="shared" si="118"/>
        <v>4</v>
      </c>
      <c r="Q338" s="46">
        <f t="shared" si="108"/>
        <v>8.9485458612975394E-4</v>
      </c>
      <c r="R338" s="40">
        <f t="shared" si="118"/>
        <v>0</v>
      </c>
      <c r="S338" s="46">
        <f t="shared" si="109"/>
        <v>0</v>
      </c>
      <c r="T338" s="40">
        <f t="shared" si="118"/>
        <v>2</v>
      </c>
      <c r="U338" s="46">
        <f t="shared" si="110"/>
        <v>4.4742729306487697E-4</v>
      </c>
      <c r="V338" s="40">
        <f t="shared" si="118"/>
        <v>8</v>
      </c>
      <c r="W338" s="46">
        <f t="shared" si="111"/>
        <v>1.7897091722595079E-3</v>
      </c>
      <c r="X338" s="40">
        <f t="shared" si="118"/>
        <v>109</v>
      </c>
      <c r="Y338" s="46">
        <f t="shared" si="112"/>
        <v>2.4384787472035794E-2</v>
      </c>
      <c r="Z338" s="46">
        <f t="shared" si="113"/>
        <v>2.8635346756152126E-2</v>
      </c>
      <c r="AA338" s="66"/>
      <c r="AB338" s="40">
        <f>AB340-AB339</f>
        <v>4451</v>
      </c>
      <c r="AC338" s="40">
        <f>AC340-AC339</f>
        <v>19</v>
      </c>
      <c r="AD338" s="46">
        <f t="shared" si="114"/>
        <v>4.2505592841163313E-3</v>
      </c>
      <c r="AF338" s="10">
        <f t="shared" si="115"/>
        <v>55</v>
      </c>
      <c r="AG338" s="10">
        <f t="shared" si="116"/>
        <v>54</v>
      </c>
    </row>
    <row r="339" spans="3:33" x14ac:dyDescent="0.25">
      <c r="C339" s="5" t="s">
        <v>589</v>
      </c>
      <c r="D339" s="6">
        <v>540212</v>
      </c>
      <c r="E339" s="6" t="s">
        <v>304</v>
      </c>
      <c r="F339" s="6" t="s">
        <v>376</v>
      </c>
      <c r="G339" s="6" t="s">
        <v>1</v>
      </c>
      <c r="H339" s="6">
        <v>5</v>
      </c>
      <c r="I339" s="92">
        <v>0.53534767963788965</v>
      </c>
      <c r="J339" s="30">
        <v>724</v>
      </c>
      <c r="K339" s="75"/>
      <c r="L339" s="31">
        <v>671</v>
      </c>
      <c r="M339" s="47">
        <f t="shared" si="106"/>
        <v>0.92679558011049723</v>
      </c>
      <c r="N339" s="31">
        <v>1</v>
      </c>
      <c r="O339" s="47">
        <f t="shared" si="107"/>
        <v>1.3812154696132596E-3</v>
      </c>
      <c r="P339" s="31">
        <v>0</v>
      </c>
      <c r="Q339" s="47">
        <f t="shared" si="108"/>
        <v>0</v>
      </c>
      <c r="R339" s="31">
        <v>0</v>
      </c>
      <c r="S339" s="47">
        <f t="shared" si="109"/>
        <v>0</v>
      </c>
      <c r="T339" s="31">
        <v>2</v>
      </c>
      <c r="U339" s="47">
        <f t="shared" si="110"/>
        <v>2.7624309392265192E-3</v>
      </c>
      <c r="V339" s="31">
        <v>1</v>
      </c>
      <c r="W339" s="47">
        <f t="shared" si="111"/>
        <v>1.3812154696132596E-3</v>
      </c>
      <c r="X339" s="31">
        <v>49</v>
      </c>
      <c r="Y339" s="47">
        <f t="shared" si="112"/>
        <v>6.7679558011049717E-2</v>
      </c>
      <c r="Z339" s="47">
        <f t="shared" si="113"/>
        <v>7.3204419889502742E-2</v>
      </c>
      <c r="AA339" s="67"/>
      <c r="AB339" s="31">
        <v>721</v>
      </c>
      <c r="AC339" s="31">
        <v>3</v>
      </c>
      <c r="AD339" s="47">
        <f t="shared" si="114"/>
        <v>4.1436464088397788E-3</v>
      </c>
      <c r="AF339" s="6">
        <f t="shared" si="115"/>
        <v>101</v>
      </c>
      <c r="AG339" s="6">
        <f t="shared" si="116"/>
        <v>194</v>
      </c>
    </row>
    <row r="340" spans="3:33" x14ac:dyDescent="0.25">
      <c r="C340" s="7" t="s">
        <v>376</v>
      </c>
      <c r="D340" s="8"/>
      <c r="E340" s="8" t="s">
        <v>305</v>
      </c>
      <c r="F340" s="8"/>
      <c r="G340" s="8" t="s">
        <v>2</v>
      </c>
      <c r="H340" s="8">
        <v>5</v>
      </c>
      <c r="I340" s="41">
        <v>234.82730673336914</v>
      </c>
      <c r="J340" s="27">
        <v>5194</v>
      </c>
      <c r="K340" s="76"/>
      <c r="L340" s="27">
        <v>5013</v>
      </c>
      <c r="M340" s="49">
        <f t="shared" si="106"/>
        <v>0.96515209857527917</v>
      </c>
      <c r="N340" s="27">
        <v>6</v>
      </c>
      <c r="O340" s="49">
        <f t="shared" si="107"/>
        <v>1.1551790527531767E-3</v>
      </c>
      <c r="P340" s="48">
        <v>4</v>
      </c>
      <c r="Q340" s="49">
        <f t="shared" si="108"/>
        <v>7.7011936850211781E-4</v>
      </c>
      <c r="R340" s="48">
        <v>0</v>
      </c>
      <c r="S340" s="49">
        <f t="shared" si="109"/>
        <v>0</v>
      </c>
      <c r="T340" s="48">
        <v>4</v>
      </c>
      <c r="U340" s="49">
        <f t="shared" si="110"/>
        <v>7.7011936850211781E-4</v>
      </c>
      <c r="V340" s="48">
        <v>9</v>
      </c>
      <c r="W340" s="49">
        <f t="shared" si="111"/>
        <v>1.7327685791297652E-3</v>
      </c>
      <c r="X340" s="48">
        <v>158</v>
      </c>
      <c r="Y340" s="49">
        <f t="shared" si="112"/>
        <v>3.0419715055833654E-2</v>
      </c>
      <c r="Z340" s="49">
        <f t="shared" si="113"/>
        <v>3.4847901424720829E-2</v>
      </c>
      <c r="AA340" s="68"/>
      <c r="AB340" s="48">
        <v>5172</v>
      </c>
      <c r="AC340" s="48">
        <v>22</v>
      </c>
      <c r="AD340" s="49">
        <f t="shared" si="114"/>
        <v>4.2356565267616482E-3</v>
      </c>
      <c r="AF340" s="81">
        <f t="shared" si="115"/>
        <v>52</v>
      </c>
      <c r="AG340" s="81">
        <f t="shared" si="116"/>
        <v>55</v>
      </c>
    </row>
    <row r="341" spans="3:33" x14ac:dyDescent="0.25">
      <c r="C341" s="9" t="s">
        <v>650</v>
      </c>
      <c r="D341" s="10">
        <v>540213</v>
      </c>
      <c r="E341" s="10" t="s">
        <v>9</v>
      </c>
      <c r="F341" s="10" t="s">
        <v>377</v>
      </c>
      <c r="G341" s="10" t="s">
        <v>0</v>
      </c>
      <c r="H341" s="10">
        <v>5</v>
      </c>
      <c r="I341" s="93">
        <v>358.17730663690583</v>
      </c>
      <c r="J341" s="40">
        <f>J346-J345-J344-J343-J342</f>
        <v>40075</v>
      </c>
      <c r="K341" s="74"/>
      <c r="L341" s="40">
        <f t="shared" ref="L341:X341" si="119">L346-L345-L344-L343-L342</f>
        <v>37763</v>
      </c>
      <c r="M341" s="46">
        <f t="shared" si="106"/>
        <v>0.94230817217716778</v>
      </c>
      <c r="N341" s="40">
        <f t="shared" si="119"/>
        <v>285</v>
      </c>
      <c r="O341" s="46">
        <f t="shared" si="107"/>
        <v>7.1116656269494694E-3</v>
      </c>
      <c r="P341" s="40">
        <f t="shared" si="119"/>
        <v>71</v>
      </c>
      <c r="Q341" s="46">
        <f t="shared" si="108"/>
        <v>1.7716781035558328E-3</v>
      </c>
      <c r="R341" s="40">
        <f t="shared" si="119"/>
        <v>169</v>
      </c>
      <c r="S341" s="46">
        <f t="shared" si="109"/>
        <v>4.2170929507174045E-3</v>
      </c>
      <c r="T341" s="40">
        <f t="shared" si="119"/>
        <v>8</v>
      </c>
      <c r="U341" s="46">
        <f t="shared" si="110"/>
        <v>1.9962570180910791E-4</v>
      </c>
      <c r="V341" s="40">
        <f t="shared" si="119"/>
        <v>157</v>
      </c>
      <c r="W341" s="46">
        <f t="shared" si="111"/>
        <v>3.9176543980037433E-3</v>
      </c>
      <c r="X341" s="40">
        <f t="shared" si="119"/>
        <v>1622</v>
      </c>
      <c r="Y341" s="46">
        <f t="shared" si="112"/>
        <v>4.0474111041796629E-2</v>
      </c>
      <c r="Z341" s="46">
        <f t="shared" si="113"/>
        <v>5.7691827822832178E-2</v>
      </c>
      <c r="AA341" s="66"/>
      <c r="AB341" s="40">
        <f>AB346-AB345-AB344-AB343-AB342</f>
        <v>39619</v>
      </c>
      <c r="AC341" s="40">
        <f>AC346-AC345-AC344-AC343-AC342</f>
        <v>456</v>
      </c>
      <c r="AD341" s="46">
        <f t="shared" si="114"/>
        <v>1.1378665003119152E-2</v>
      </c>
      <c r="AF341" s="10">
        <f t="shared" si="115"/>
        <v>22</v>
      </c>
      <c r="AG341" s="10">
        <f t="shared" si="116"/>
        <v>18</v>
      </c>
    </row>
    <row r="342" spans="3:33" x14ac:dyDescent="0.25">
      <c r="C342" s="17" t="s">
        <v>590</v>
      </c>
      <c r="D342" s="18">
        <v>540042</v>
      </c>
      <c r="E342" s="18" t="s">
        <v>306</v>
      </c>
      <c r="F342" s="18" t="s">
        <v>377</v>
      </c>
      <c r="G342" s="18" t="s">
        <v>1</v>
      </c>
      <c r="H342" s="18">
        <v>5</v>
      </c>
      <c r="I342" s="97">
        <v>0.55020664261024699</v>
      </c>
      <c r="J342" s="117">
        <v>834</v>
      </c>
      <c r="K342" s="75"/>
      <c r="L342" s="117">
        <v>746</v>
      </c>
      <c r="M342" s="118">
        <f t="shared" si="106"/>
        <v>0.89448441247002397</v>
      </c>
      <c r="N342" s="117">
        <v>11</v>
      </c>
      <c r="O342" s="118">
        <f t="shared" si="107"/>
        <v>1.3189448441247002E-2</v>
      </c>
      <c r="P342" s="117">
        <v>1</v>
      </c>
      <c r="Q342" s="118">
        <f t="shared" si="108"/>
        <v>1.199040767386091E-3</v>
      </c>
      <c r="R342" s="117">
        <v>20</v>
      </c>
      <c r="S342" s="118">
        <f t="shared" si="109"/>
        <v>2.3980815347721823E-2</v>
      </c>
      <c r="T342" s="117">
        <v>0</v>
      </c>
      <c r="U342" s="118">
        <f t="shared" si="110"/>
        <v>0</v>
      </c>
      <c r="V342" s="117">
        <v>2</v>
      </c>
      <c r="W342" s="118">
        <f t="shared" si="111"/>
        <v>2.3980815347721821E-3</v>
      </c>
      <c r="X342" s="117">
        <v>54</v>
      </c>
      <c r="Y342" s="118">
        <f t="shared" si="112"/>
        <v>6.4748201438848921E-2</v>
      </c>
      <c r="Z342" s="118">
        <f t="shared" si="113"/>
        <v>0.10551558752997603</v>
      </c>
      <c r="AA342" s="119"/>
      <c r="AB342" s="117">
        <v>821</v>
      </c>
      <c r="AC342" s="117">
        <v>13</v>
      </c>
      <c r="AD342" s="118">
        <f t="shared" si="114"/>
        <v>1.5587529976019185E-2</v>
      </c>
      <c r="AE342" s="120"/>
      <c r="AF342" s="18">
        <f t="shared" si="115"/>
        <v>61</v>
      </c>
      <c r="AG342" s="18">
        <f t="shared" si="116"/>
        <v>88</v>
      </c>
    </row>
    <row r="343" spans="3:33" x14ac:dyDescent="0.25">
      <c r="C343" s="5" t="s">
        <v>591</v>
      </c>
      <c r="D343" s="6">
        <v>540214</v>
      </c>
      <c r="E343" s="6" t="s">
        <v>307</v>
      </c>
      <c r="F343" s="6" t="s">
        <v>377</v>
      </c>
      <c r="G343" s="6" t="s">
        <v>1</v>
      </c>
      <c r="H343" s="6">
        <v>5</v>
      </c>
      <c r="I343" s="92">
        <v>12.309512375276942</v>
      </c>
      <c r="J343" s="30">
        <v>29738</v>
      </c>
      <c r="K343" s="75"/>
      <c r="L343" s="31">
        <v>27064</v>
      </c>
      <c r="M343" s="47">
        <f t="shared" si="106"/>
        <v>0.91008137736229744</v>
      </c>
      <c r="N343" s="31">
        <v>602</v>
      </c>
      <c r="O343" s="47">
        <f t="shared" si="107"/>
        <v>2.0243459546707917E-2</v>
      </c>
      <c r="P343" s="31">
        <v>79</v>
      </c>
      <c r="Q343" s="47">
        <f t="shared" si="108"/>
        <v>2.6565337278902416E-3</v>
      </c>
      <c r="R343" s="31">
        <v>156</v>
      </c>
      <c r="S343" s="47">
        <f t="shared" si="109"/>
        <v>5.2458134373528816E-3</v>
      </c>
      <c r="T343" s="31">
        <v>13</v>
      </c>
      <c r="U343" s="47">
        <f t="shared" si="110"/>
        <v>4.3715111977940681E-4</v>
      </c>
      <c r="V343" s="31">
        <v>199</v>
      </c>
      <c r="W343" s="47">
        <f t="shared" si="111"/>
        <v>6.6917748335463042E-3</v>
      </c>
      <c r="X343" s="31">
        <v>1625</v>
      </c>
      <c r="Y343" s="47">
        <f t="shared" si="112"/>
        <v>5.4643889972425849E-2</v>
      </c>
      <c r="Z343" s="47">
        <f t="shared" si="113"/>
        <v>8.9918622637702603E-2</v>
      </c>
      <c r="AA343" s="67"/>
      <c r="AB343" s="31">
        <v>29224</v>
      </c>
      <c r="AC343" s="31">
        <v>514</v>
      </c>
      <c r="AD343" s="47">
        <f t="shared" si="114"/>
        <v>1.7284282735893469E-2</v>
      </c>
      <c r="AF343" s="6">
        <f t="shared" si="115"/>
        <v>75</v>
      </c>
      <c r="AG343" s="6">
        <f t="shared" si="116"/>
        <v>73</v>
      </c>
    </row>
    <row r="344" spans="3:33" x14ac:dyDescent="0.25">
      <c r="C344" s="5" t="s">
        <v>592</v>
      </c>
      <c r="D344" s="6">
        <v>540215</v>
      </c>
      <c r="E344" s="6" t="s">
        <v>308</v>
      </c>
      <c r="F344" s="6" t="s">
        <v>377</v>
      </c>
      <c r="G344" s="6" t="s">
        <v>1</v>
      </c>
      <c r="H344" s="6">
        <v>5</v>
      </c>
      <c r="I344" s="92">
        <v>3.9445315517592174</v>
      </c>
      <c r="J344" s="30">
        <v>10652</v>
      </c>
      <c r="K344" s="75"/>
      <c r="L344" s="31">
        <v>9727</v>
      </c>
      <c r="M344" s="47">
        <f t="shared" si="106"/>
        <v>0.913161847540368</v>
      </c>
      <c r="N344" s="31">
        <v>130</v>
      </c>
      <c r="O344" s="47">
        <f t="shared" si="107"/>
        <v>1.2204280886218551E-2</v>
      </c>
      <c r="P344" s="31">
        <v>17</v>
      </c>
      <c r="Q344" s="47">
        <f t="shared" si="108"/>
        <v>1.5959444235824258E-3</v>
      </c>
      <c r="R344" s="31">
        <v>209</v>
      </c>
      <c r="S344" s="47">
        <f t="shared" si="109"/>
        <v>1.9620728501689822E-2</v>
      </c>
      <c r="T344" s="31">
        <v>2</v>
      </c>
      <c r="U344" s="47">
        <f t="shared" si="110"/>
        <v>1.8775816748028539E-4</v>
      </c>
      <c r="V344" s="31">
        <v>39</v>
      </c>
      <c r="W344" s="47">
        <f t="shared" si="111"/>
        <v>3.6612842658655651E-3</v>
      </c>
      <c r="X344" s="31">
        <v>528</v>
      </c>
      <c r="Y344" s="47">
        <f t="shared" si="112"/>
        <v>4.9568156214795343E-2</v>
      </c>
      <c r="Z344" s="47">
        <f t="shared" si="113"/>
        <v>8.6838152459631987E-2</v>
      </c>
      <c r="AA344" s="67"/>
      <c r="AB344" s="31">
        <v>10490</v>
      </c>
      <c r="AC344" s="31">
        <v>162</v>
      </c>
      <c r="AD344" s="47">
        <f t="shared" si="114"/>
        <v>1.5208411565903118E-2</v>
      </c>
      <c r="AF344" s="6">
        <f t="shared" si="115"/>
        <v>78</v>
      </c>
      <c r="AG344" s="6">
        <f t="shared" si="116"/>
        <v>92</v>
      </c>
    </row>
    <row r="345" spans="3:33" x14ac:dyDescent="0.25">
      <c r="C345" s="5" t="s">
        <v>593</v>
      </c>
      <c r="D345" s="6">
        <v>540216</v>
      </c>
      <c r="E345" s="6" t="s">
        <v>309</v>
      </c>
      <c r="F345" s="6" t="s">
        <v>377</v>
      </c>
      <c r="G345" s="6" t="s">
        <v>1</v>
      </c>
      <c r="H345" s="6">
        <v>5</v>
      </c>
      <c r="I345" s="92">
        <v>1.6469663070901626</v>
      </c>
      <c r="J345" s="30">
        <v>2997</v>
      </c>
      <c r="K345" s="75"/>
      <c r="L345" s="31">
        <v>2870</v>
      </c>
      <c r="M345" s="47">
        <f t="shared" si="106"/>
        <v>0.95762429095762425</v>
      </c>
      <c r="N345" s="31">
        <v>12</v>
      </c>
      <c r="O345" s="47">
        <f t="shared" si="107"/>
        <v>4.004004004004004E-3</v>
      </c>
      <c r="P345" s="31">
        <v>6</v>
      </c>
      <c r="Q345" s="47">
        <f t="shared" si="108"/>
        <v>2.002002002002002E-3</v>
      </c>
      <c r="R345" s="31">
        <v>10</v>
      </c>
      <c r="S345" s="47">
        <f t="shared" si="109"/>
        <v>3.3366700033366698E-3</v>
      </c>
      <c r="T345" s="31">
        <v>0</v>
      </c>
      <c r="U345" s="47">
        <f t="shared" si="110"/>
        <v>0</v>
      </c>
      <c r="V345" s="31">
        <v>7</v>
      </c>
      <c r="W345" s="47">
        <f t="shared" si="111"/>
        <v>2.3356690023356688E-3</v>
      </c>
      <c r="X345" s="31">
        <v>92</v>
      </c>
      <c r="Y345" s="47">
        <f t="shared" si="112"/>
        <v>3.0697364030697363E-2</v>
      </c>
      <c r="Z345" s="47">
        <f t="shared" si="113"/>
        <v>4.2375709042375705E-2</v>
      </c>
      <c r="AA345" s="67"/>
      <c r="AB345" s="31">
        <v>2968</v>
      </c>
      <c r="AC345" s="31">
        <v>29</v>
      </c>
      <c r="AD345" s="47">
        <f t="shared" si="114"/>
        <v>9.6763430096763435E-3</v>
      </c>
      <c r="AF345" s="6">
        <f t="shared" si="115"/>
        <v>189</v>
      </c>
      <c r="AG345" s="6">
        <f t="shared" si="116"/>
        <v>144</v>
      </c>
    </row>
    <row r="346" spans="3:33" x14ac:dyDescent="0.25">
      <c r="C346" s="7" t="s">
        <v>377</v>
      </c>
      <c r="D346" s="8"/>
      <c r="E346" s="8" t="s">
        <v>310</v>
      </c>
      <c r="F346" s="8"/>
      <c r="G346" s="8" t="s">
        <v>2</v>
      </c>
      <c r="H346" s="8">
        <v>5</v>
      </c>
      <c r="I346" s="41">
        <v>376.62852351364239</v>
      </c>
      <c r="J346" s="27">
        <v>84296</v>
      </c>
      <c r="K346" s="76"/>
      <c r="L346" s="27">
        <v>78170</v>
      </c>
      <c r="M346" s="49">
        <f t="shared" si="106"/>
        <v>0.92732751257473667</v>
      </c>
      <c r="N346" s="27">
        <v>1040</v>
      </c>
      <c r="O346" s="49">
        <f t="shared" si="107"/>
        <v>1.2337477460377716E-2</v>
      </c>
      <c r="P346" s="48">
        <v>174</v>
      </c>
      <c r="Q346" s="49">
        <f t="shared" si="108"/>
        <v>2.0641548827939641E-3</v>
      </c>
      <c r="R346" s="48">
        <v>564</v>
      </c>
      <c r="S346" s="49">
        <f t="shared" si="109"/>
        <v>6.690708930435608E-3</v>
      </c>
      <c r="T346" s="48">
        <v>23</v>
      </c>
      <c r="U346" s="49">
        <f t="shared" si="110"/>
        <v>2.7284805921989181E-4</v>
      </c>
      <c r="V346" s="48">
        <v>404</v>
      </c>
      <c r="W346" s="49">
        <f t="shared" si="111"/>
        <v>4.7926354749928827E-3</v>
      </c>
      <c r="X346" s="48">
        <v>3921</v>
      </c>
      <c r="Y346" s="49">
        <f t="shared" si="112"/>
        <v>4.6514662617443296E-2</v>
      </c>
      <c r="Z346" s="49">
        <f t="shared" si="113"/>
        <v>7.267248742526336E-2</v>
      </c>
      <c r="AA346" s="68"/>
      <c r="AB346" s="48">
        <v>83122</v>
      </c>
      <c r="AC346" s="48">
        <v>1174</v>
      </c>
      <c r="AD346" s="49">
        <f t="shared" si="114"/>
        <v>1.3927113979311E-2</v>
      </c>
      <c r="AF346" s="81">
        <f t="shared" si="115"/>
        <v>21</v>
      </c>
      <c r="AG346" s="81">
        <f t="shared" si="116"/>
        <v>19</v>
      </c>
    </row>
    <row r="347" spans="3:33" x14ac:dyDescent="0.25">
      <c r="C347" s="9" t="s">
        <v>651</v>
      </c>
      <c r="D347" s="10">
        <v>540217</v>
      </c>
      <c r="E347" s="10" t="s">
        <v>9</v>
      </c>
      <c r="F347" s="10" t="s">
        <v>378</v>
      </c>
      <c r="G347" s="10" t="s">
        <v>0</v>
      </c>
      <c r="H347" s="10">
        <v>1</v>
      </c>
      <c r="I347" s="93">
        <v>497.53760711501315</v>
      </c>
      <c r="J347" s="40">
        <f>J351-J350-J349-J348</f>
        <v>17808</v>
      </c>
      <c r="K347" s="74"/>
      <c r="L347" s="40">
        <f t="shared" ref="L347:X347" si="120">L351-L350-L349-L348</f>
        <v>17201</v>
      </c>
      <c r="M347" s="46">
        <f t="shared" si="106"/>
        <v>0.96591419586702609</v>
      </c>
      <c r="N347" s="40">
        <f t="shared" si="120"/>
        <v>64</v>
      </c>
      <c r="O347" s="46">
        <f t="shared" si="107"/>
        <v>3.5938903863432167E-3</v>
      </c>
      <c r="P347" s="40">
        <f t="shared" si="120"/>
        <v>26</v>
      </c>
      <c r="Q347" s="46">
        <f t="shared" si="108"/>
        <v>1.4600179694519318E-3</v>
      </c>
      <c r="R347" s="40">
        <f t="shared" si="120"/>
        <v>9</v>
      </c>
      <c r="S347" s="46">
        <f t="shared" si="109"/>
        <v>5.0539083557951485E-4</v>
      </c>
      <c r="T347" s="40">
        <f t="shared" si="120"/>
        <v>1</v>
      </c>
      <c r="U347" s="46">
        <f t="shared" si="110"/>
        <v>5.6154537286612761E-5</v>
      </c>
      <c r="V347" s="40">
        <f t="shared" si="120"/>
        <v>26</v>
      </c>
      <c r="W347" s="46">
        <f t="shared" si="111"/>
        <v>1.4600179694519318E-3</v>
      </c>
      <c r="X347" s="40">
        <f t="shared" si="120"/>
        <v>481</v>
      </c>
      <c r="Y347" s="46">
        <f t="shared" si="112"/>
        <v>2.7010332434860736E-2</v>
      </c>
      <c r="Z347" s="46">
        <f t="shared" si="113"/>
        <v>3.4085804132973949E-2</v>
      </c>
      <c r="AA347" s="66"/>
      <c r="AB347" s="40">
        <f>AB351-AB350-AB349-AB348</f>
        <v>17661</v>
      </c>
      <c r="AC347" s="40">
        <f>AC351-AC350-AC349-AC348</f>
        <v>147</v>
      </c>
      <c r="AD347" s="46">
        <f t="shared" si="114"/>
        <v>8.2547169811320754E-3</v>
      </c>
      <c r="AF347" s="10">
        <f t="shared" si="115"/>
        <v>48</v>
      </c>
      <c r="AG347" s="10">
        <f t="shared" si="116"/>
        <v>34</v>
      </c>
    </row>
    <row r="348" spans="3:33" x14ac:dyDescent="0.25">
      <c r="C348" s="5" t="s">
        <v>594</v>
      </c>
      <c r="D348" s="6">
        <v>540218</v>
      </c>
      <c r="E348" s="6" t="s">
        <v>311</v>
      </c>
      <c r="F348" s="6" t="s">
        <v>378</v>
      </c>
      <c r="G348" s="6" t="s">
        <v>1</v>
      </c>
      <c r="H348" s="6">
        <v>1</v>
      </c>
      <c r="I348" s="92">
        <v>1.8884643584429102</v>
      </c>
      <c r="J348" s="30">
        <v>1480</v>
      </c>
      <c r="K348" s="75"/>
      <c r="L348" s="31">
        <v>1375</v>
      </c>
      <c r="M348" s="47">
        <f t="shared" si="106"/>
        <v>0.92905405405405406</v>
      </c>
      <c r="N348" s="31">
        <v>30</v>
      </c>
      <c r="O348" s="47">
        <f t="shared" si="107"/>
        <v>2.0270270270270271E-2</v>
      </c>
      <c r="P348" s="31">
        <v>4</v>
      </c>
      <c r="Q348" s="47">
        <f t="shared" si="108"/>
        <v>2.7027027027027029E-3</v>
      </c>
      <c r="R348" s="31">
        <v>6</v>
      </c>
      <c r="S348" s="47">
        <f t="shared" si="109"/>
        <v>4.0540540540540543E-3</v>
      </c>
      <c r="T348" s="31">
        <v>0</v>
      </c>
      <c r="U348" s="47">
        <f t="shared" si="110"/>
        <v>0</v>
      </c>
      <c r="V348" s="31">
        <v>4</v>
      </c>
      <c r="W348" s="47">
        <f t="shared" si="111"/>
        <v>2.7027027027027029E-3</v>
      </c>
      <c r="X348" s="31">
        <v>61</v>
      </c>
      <c r="Y348" s="47">
        <f t="shared" si="112"/>
        <v>4.1216216216216219E-2</v>
      </c>
      <c r="Z348" s="47">
        <f t="shared" si="113"/>
        <v>7.0945945945945943E-2</v>
      </c>
      <c r="AA348" s="67"/>
      <c r="AB348" s="31">
        <v>1465</v>
      </c>
      <c r="AC348" s="31">
        <v>15</v>
      </c>
      <c r="AD348" s="47">
        <f t="shared" si="114"/>
        <v>1.0135135135135136E-2</v>
      </c>
      <c r="AF348" s="6">
        <f t="shared" si="115"/>
        <v>104</v>
      </c>
      <c r="AG348" s="6">
        <f t="shared" si="116"/>
        <v>141</v>
      </c>
    </row>
    <row r="349" spans="3:33" x14ac:dyDescent="0.25">
      <c r="C349" s="5" t="s">
        <v>595</v>
      </c>
      <c r="D349" s="6">
        <v>540219</v>
      </c>
      <c r="E349" s="6" t="s">
        <v>312</v>
      </c>
      <c r="F349" s="6" t="s">
        <v>378</v>
      </c>
      <c r="G349" s="6" t="s">
        <v>1</v>
      </c>
      <c r="H349" s="6">
        <v>1</v>
      </c>
      <c r="I349" s="92">
        <v>1.330228356476959</v>
      </c>
      <c r="J349" s="30">
        <v>1449</v>
      </c>
      <c r="K349" s="75"/>
      <c r="L349" s="31">
        <v>1403</v>
      </c>
      <c r="M349" s="47">
        <f t="shared" si="106"/>
        <v>0.96825396825396826</v>
      </c>
      <c r="N349" s="31">
        <v>5</v>
      </c>
      <c r="O349" s="47">
        <f t="shared" si="107"/>
        <v>3.450655624568668E-3</v>
      </c>
      <c r="P349" s="31">
        <v>0</v>
      </c>
      <c r="Q349" s="47">
        <f t="shared" si="108"/>
        <v>0</v>
      </c>
      <c r="R349" s="31">
        <v>2</v>
      </c>
      <c r="S349" s="47">
        <f t="shared" si="109"/>
        <v>1.3802622498274672E-3</v>
      </c>
      <c r="T349" s="31">
        <v>0</v>
      </c>
      <c r="U349" s="47">
        <f t="shared" si="110"/>
        <v>0</v>
      </c>
      <c r="V349" s="31">
        <v>0</v>
      </c>
      <c r="W349" s="47">
        <f t="shared" si="111"/>
        <v>0</v>
      </c>
      <c r="X349" s="31">
        <v>39</v>
      </c>
      <c r="Y349" s="47">
        <f t="shared" si="112"/>
        <v>2.6915113871635612E-2</v>
      </c>
      <c r="Z349" s="47">
        <f t="shared" si="113"/>
        <v>3.1746031746031744E-2</v>
      </c>
      <c r="AA349" s="67"/>
      <c r="AB349" s="31">
        <v>1442</v>
      </c>
      <c r="AC349" s="31">
        <v>7</v>
      </c>
      <c r="AD349" s="47">
        <f t="shared" si="114"/>
        <v>4.830917874396135E-3</v>
      </c>
      <c r="AF349" s="6">
        <f t="shared" si="115"/>
        <v>212</v>
      </c>
      <c r="AG349" s="6">
        <f t="shared" si="116"/>
        <v>186</v>
      </c>
    </row>
    <row r="350" spans="3:33" x14ac:dyDescent="0.25">
      <c r="C350" s="5" t="s">
        <v>596</v>
      </c>
      <c r="D350" s="6">
        <v>540220</v>
      </c>
      <c r="E350" s="6" t="s">
        <v>313</v>
      </c>
      <c r="F350" s="6" t="s">
        <v>378</v>
      </c>
      <c r="G350" s="6" t="s">
        <v>1</v>
      </c>
      <c r="H350" s="6">
        <v>1</v>
      </c>
      <c r="I350" s="92">
        <v>0.80878710001690457</v>
      </c>
      <c r="J350" s="30">
        <v>645</v>
      </c>
      <c r="K350" s="75"/>
      <c r="L350" s="31">
        <v>613</v>
      </c>
      <c r="M350" s="47">
        <f t="shared" si="106"/>
        <v>0.95038759689922481</v>
      </c>
      <c r="N350" s="31">
        <v>8</v>
      </c>
      <c r="O350" s="47">
        <f t="shared" si="107"/>
        <v>1.2403100775193798E-2</v>
      </c>
      <c r="P350" s="31">
        <v>2</v>
      </c>
      <c r="Q350" s="47">
        <f t="shared" si="108"/>
        <v>3.1007751937984496E-3</v>
      </c>
      <c r="R350" s="31">
        <v>1</v>
      </c>
      <c r="S350" s="47">
        <f t="shared" si="109"/>
        <v>1.5503875968992248E-3</v>
      </c>
      <c r="T350" s="31">
        <v>0</v>
      </c>
      <c r="U350" s="47">
        <f t="shared" si="110"/>
        <v>0</v>
      </c>
      <c r="V350" s="31">
        <v>0</v>
      </c>
      <c r="W350" s="47">
        <f t="shared" si="111"/>
        <v>0</v>
      </c>
      <c r="X350" s="31">
        <v>21</v>
      </c>
      <c r="Y350" s="47">
        <f t="shared" si="112"/>
        <v>3.255813953488372E-2</v>
      </c>
      <c r="Z350" s="47">
        <f t="shared" si="113"/>
        <v>4.9612403100775193E-2</v>
      </c>
      <c r="AA350" s="67"/>
      <c r="AB350" s="31">
        <v>644</v>
      </c>
      <c r="AC350" s="31">
        <v>1</v>
      </c>
      <c r="AD350" s="47">
        <f t="shared" si="114"/>
        <v>1.5503875968992248E-3</v>
      </c>
      <c r="AF350" s="6">
        <f t="shared" si="115"/>
        <v>165</v>
      </c>
      <c r="AG350" s="6">
        <f t="shared" si="116"/>
        <v>213</v>
      </c>
    </row>
    <row r="351" spans="3:33" x14ac:dyDescent="0.25">
      <c r="C351" s="7" t="s">
        <v>378</v>
      </c>
      <c r="D351" s="8"/>
      <c r="E351" s="8" t="s">
        <v>314</v>
      </c>
      <c r="F351" s="8"/>
      <c r="G351" s="8" t="s">
        <v>2</v>
      </c>
      <c r="H351" s="8">
        <v>1</v>
      </c>
      <c r="I351" s="41">
        <v>501.56508692994987</v>
      </c>
      <c r="J351" s="27">
        <v>21382</v>
      </c>
      <c r="K351" s="76"/>
      <c r="L351" s="27">
        <v>20592</v>
      </c>
      <c r="M351" s="49">
        <f t="shared" si="106"/>
        <v>0.96305303526330555</v>
      </c>
      <c r="N351" s="27">
        <v>107</v>
      </c>
      <c r="O351" s="49">
        <f t="shared" si="107"/>
        <v>5.0042091478813954E-3</v>
      </c>
      <c r="P351" s="48">
        <v>32</v>
      </c>
      <c r="Q351" s="49">
        <f t="shared" si="108"/>
        <v>1.4965859133850904E-3</v>
      </c>
      <c r="R351" s="48">
        <v>18</v>
      </c>
      <c r="S351" s="49">
        <f t="shared" si="109"/>
        <v>8.4182957627911329E-4</v>
      </c>
      <c r="T351" s="48">
        <v>1</v>
      </c>
      <c r="U351" s="49">
        <f t="shared" si="110"/>
        <v>4.6768309793284074E-5</v>
      </c>
      <c r="V351" s="48">
        <v>30</v>
      </c>
      <c r="W351" s="49">
        <f t="shared" si="111"/>
        <v>1.4030492937985221E-3</v>
      </c>
      <c r="X351" s="48">
        <v>602</v>
      </c>
      <c r="Y351" s="49">
        <f t="shared" si="112"/>
        <v>2.815452249555701E-2</v>
      </c>
      <c r="Z351" s="49">
        <f t="shared" si="113"/>
        <v>3.694696473669442E-2</v>
      </c>
      <c r="AA351" s="68"/>
      <c r="AB351" s="48">
        <v>21212</v>
      </c>
      <c r="AC351" s="48">
        <v>170</v>
      </c>
      <c r="AD351" s="49">
        <f t="shared" si="114"/>
        <v>7.9506126648582927E-3</v>
      </c>
      <c r="AF351" s="81">
        <f t="shared" si="115"/>
        <v>50</v>
      </c>
      <c r="AG351" s="81">
        <f t="shared" si="116"/>
        <v>43</v>
      </c>
    </row>
    <row r="352" spans="3:33" x14ac:dyDescent="0.25">
      <c r="C352" s="36"/>
      <c r="D352" s="37"/>
      <c r="E352" s="37"/>
      <c r="F352" s="37"/>
      <c r="G352" s="37"/>
      <c r="H352" s="37"/>
      <c r="I352" s="98"/>
      <c r="J352" s="33"/>
      <c r="K352" s="33"/>
      <c r="L352"/>
      <c r="M352"/>
      <c r="N352"/>
      <c r="O352"/>
      <c r="P352"/>
      <c r="Q352"/>
      <c r="R352"/>
      <c r="S352"/>
      <c r="T352"/>
      <c r="U352"/>
      <c r="V352"/>
      <c r="W352"/>
      <c r="X352"/>
      <c r="AC352" s="26"/>
      <c r="AE352" s="26"/>
      <c r="AG352" s="21"/>
    </row>
    <row r="353" spans="3:33" x14ac:dyDescent="0.25">
      <c r="C353" s="38" t="s">
        <v>653</v>
      </c>
      <c r="D353" s="39"/>
      <c r="E353" s="39"/>
      <c r="F353" s="39"/>
      <c r="G353" s="39"/>
      <c r="H353" s="39"/>
      <c r="I353" s="98"/>
      <c r="L353"/>
      <c r="M353"/>
      <c r="N353"/>
      <c r="O353"/>
      <c r="P353"/>
      <c r="Q353"/>
      <c r="R353"/>
      <c r="S353"/>
      <c r="T353"/>
      <c r="U353"/>
      <c r="V353"/>
      <c r="W353"/>
      <c r="X353"/>
      <c r="AC353" s="26"/>
      <c r="AE353" s="26"/>
      <c r="AG353" s="21"/>
    </row>
    <row r="354" spans="3:33" x14ac:dyDescent="0.25">
      <c r="C354" s="19" t="s">
        <v>655</v>
      </c>
      <c r="D354" s="20">
        <v>540041</v>
      </c>
      <c r="E354" s="20" t="s">
        <v>82</v>
      </c>
      <c r="F354" s="20" t="s">
        <v>333</v>
      </c>
      <c r="G354" s="20" t="s">
        <v>1</v>
      </c>
      <c r="H354" s="20">
        <v>4</v>
      </c>
      <c r="I354" s="99">
        <v>0.95357736718795061</v>
      </c>
      <c r="J354" s="32">
        <v>975</v>
      </c>
      <c r="K354" s="80"/>
      <c r="L354" s="32">
        <v>856</v>
      </c>
      <c r="M354" s="53">
        <f t="shared" si="106"/>
        <v>0.87794871794871798</v>
      </c>
      <c r="N354" s="32">
        <v>30</v>
      </c>
      <c r="O354" s="53">
        <f t="shared" si="107"/>
        <v>3.0769230769230771E-2</v>
      </c>
      <c r="P354" s="32">
        <v>4</v>
      </c>
      <c r="Q354" s="53">
        <f t="shared" si="108"/>
        <v>4.1025641025641026E-3</v>
      </c>
      <c r="R354" s="32">
        <v>5</v>
      </c>
      <c r="S354" s="53">
        <f t="shared" si="109"/>
        <v>5.1282051282051282E-3</v>
      </c>
      <c r="T354" s="32">
        <v>0</v>
      </c>
      <c r="U354" s="53">
        <f t="shared" si="110"/>
        <v>0</v>
      </c>
      <c r="V354" s="32">
        <v>12</v>
      </c>
      <c r="W354" s="53">
        <f t="shared" si="111"/>
        <v>1.2307692307692308E-2</v>
      </c>
      <c r="X354" s="32">
        <v>68</v>
      </c>
      <c r="Y354" s="53">
        <f t="shared" si="112"/>
        <v>6.974358974358974E-2</v>
      </c>
      <c r="Z354" s="53">
        <f t="shared" si="113"/>
        <v>0.12205128205128205</v>
      </c>
      <c r="AA354" s="71"/>
      <c r="AB354" s="32">
        <v>951</v>
      </c>
      <c r="AC354" s="32">
        <v>24</v>
      </c>
      <c r="AD354" s="53">
        <f t="shared" si="114"/>
        <v>2.4615384615384615E-2</v>
      </c>
      <c r="AF354" s="20">
        <f t="shared" si="115"/>
        <v>46</v>
      </c>
      <c r="AG354" s="20">
        <f t="shared" si="116"/>
        <v>38</v>
      </c>
    </row>
    <row r="355" spans="3:33" x14ac:dyDescent="0.25">
      <c r="C355" s="19" t="s">
        <v>657</v>
      </c>
      <c r="D355" s="20">
        <v>540018</v>
      </c>
      <c r="E355" s="20" t="s">
        <v>56</v>
      </c>
      <c r="F355" s="20" t="s">
        <v>323</v>
      </c>
      <c r="G355" s="20" t="s">
        <v>1</v>
      </c>
      <c r="H355" s="20">
        <v>2</v>
      </c>
      <c r="I355" s="99">
        <v>18.410149289317886</v>
      </c>
      <c r="J355" s="32">
        <v>46842</v>
      </c>
      <c r="K355" s="80"/>
      <c r="L355" s="32">
        <v>38637</v>
      </c>
      <c r="M355" s="53">
        <f t="shared" si="106"/>
        <v>0.82483668502625851</v>
      </c>
      <c r="N355" s="32">
        <v>4096</v>
      </c>
      <c r="O355" s="53">
        <f t="shared" si="107"/>
        <v>8.7442893130096927E-2</v>
      </c>
      <c r="P355" s="32">
        <v>152</v>
      </c>
      <c r="Q355" s="53">
        <f t="shared" si="108"/>
        <v>3.2449511122496903E-3</v>
      </c>
      <c r="R355" s="32">
        <v>690</v>
      </c>
      <c r="S355" s="53">
        <f t="shared" si="109"/>
        <v>1.4730370180607147E-2</v>
      </c>
      <c r="T355" s="32">
        <v>19</v>
      </c>
      <c r="U355" s="53">
        <f t="shared" si="110"/>
        <v>4.0561888903121128E-4</v>
      </c>
      <c r="V355" s="32">
        <v>446</v>
      </c>
      <c r="W355" s="53">
        <f t="shared" si="111"/>
        <v>9.5213697109431707E-3</v>
      </c>
      <c r="X355" s="32">
        <v>2802</v>
      </c>
      <c r="Y355" s="53">
        <f t="shared" si="112"/>
        <v>5.9818111950813373E-2</v>
      </c>
      <c r="Z355" s="53">
        <f t="shared" si="113"/>
        <v>0.17516331497374152</v>
      </c>
      <c r="AA355" s="71"/>
      <c r="AB355" s="32">
        <v>45863</v>
      </c>
      <c r="AC355" s="32">
        <v>979</v>
      </c>
      <c r="AD355" s="53">
        <f t="shared" si="114"/>
        <v>2.0900046966397676E-2</v>
      </c>
      <c r="AF355" s="20">
        <f t="shared" si="115"/>
        <v>22</v>
      </c>
      <c r="AG355" s="20">
        <f>IF(OR($G355 = "SPLIT",$AD355= "N/A"),"",COUNTIFS($G$5:$G$361,$G355,AD$5:AD$361,"&gt;"&amp;AD355)+1)</f>
        <v>54</v>
      </c>
    </row>
    <row r="356" spans="3:33" x14ac:dyDescent="0.25">
      <c r="C356" s="19" t="s">
        <v>660</v>
      </c>
      <c r="D356" s="20">
        <v>540029</v>
      </c>
      <c r="E356" s="20" t="s">
        <v>69</v>
      </c>
      <c r="F356" s="20" t="s">
        <v>328</v>
      </c>
      <c r="G356" s="20" t="s">
        <v>1</v>
      </c>
      <c r="H356" s="20">
        <v>4</v>
      </c>
      <c r="I356" s="99">
        <v>1.5864973948993819</v>
      </c>
      <c r="J356" s="32">
        <v>1275</v>
      </c>
      <c r="K356" s="80"/>
      <c r="L356" s="32">
        <v>960</v>
      </c>
      <c r="M356" s="53">
        <f t="shared" si="106"/>
        <v>0.75294117647058822</v>
      </c>
      <c r="N356" s="32">
        <v>183</v>
      </c>
      <c r="O356" s="53">
        <f t="shared" si="107"/>
        <v>0.14352941176470588</v>
      </c>
      <c r="P356" s="32">
        <v>4</v>
      </c>
      <c r="Q356" s="53">
        <f t="shared" si="108"/>
        <v>3.1372549019607842E-3</v>
      </c>
      <c r="R356" s="32">
        <v>22</v>
      </c>
      <c r="S356" s="53">
        <f t="shared" si="109"/>
        <v>1.7254901960784313E-2</v>
      </c>
      <c r="T356" s="32">
        <v>0</v>
      </c>
      <c r="U356" s="53">
        <f t="shared" si="110"/>
        <v>0</v>
      </c>
      <c r="V356" s="32">
        <v>20</v>
      </c>
      <c r="W356" s="53">
        <f t="shared" si="111"/>
        <v>1.5686274509803921E-2</v>
      </c>
      <c r="X356" s="32">
        <v>86</v>
      </c>
      <c r="Y356" s="53">
        <f t="shared" si="112"/>
        <v>6.7450980392156856E-2</v>
      </c>
      <c r="Z356" s="53">
        <f t="shared" si="113"/>
        <v>0.24705882352941178</v>
      </c>
      <c r="AA356" s="71"/>
      <c r="AB356" s="32">
        <v>1252</v>
      </c>
      <c r="AC356" s="32">
        <v>23</v>
      </c>
      <c r="AD356" s="53">
        <f t="shared" si="114"/>
        <v>1.803921568627451E-2</v>
      </c>
      <c r="AF356" s="20">
        <f t="shared" si="115"/>
        <v>16</v>
      </c>
      <c r="AG356" s="20">
        <f t="shared" si="116"/>
        <v>69</v>
      </c>
    </row>
    <row r="357" spans="3:33" x14ac:dyDescent="0.25">
      <c r="C357" s="19" t="s">
        <v>658</v>
      </c>
      <c r="D357" s="20">
        <v>540081</v>
      </c>
      <c r="E357" s="20" t="s">
        <v>130</v>
      </c>
      <c r="F357" s="20" t="s">
        <v>341</v>
      </c>
      <c r="G357" s="20" t="s">
        <v>1</v>
      </c>
      <c r="H357" s="20">
        <v>3</v>
      </c>
      <c r="I357" s="99">
        <v>5.8160620008072277</v>
      </c>
      <c r="J357" s="32">
        <v>6624</v>
      </c>
      <c r="K357" s="80"/>
      <c r="L357" s="32">
        <v>5850</v>
      </c>
      <c r="M357" s="53">
        <f t="shared" si="106"/>
        <v>0.88315217391304346</v>
      </c>
      <c r="N357" s="32">
        <v>234</v>
      </c>
      <c r="O357" s="53">
        <f t="shared" si="107"/>
        <v>3.5326086956521736E-2</v>
      </c>
      <c r="P357" s="32">
        <v>34</v>
      </c>
      <c r="Q357" s="53">
        <f t="shared" si="108"/>
        <v>5.132850241545894E-3</v>
      </c>
      <c r="R357" s="32">
        <v>27</v>
      </c>
      <c r="S357" s="53">
        <f t="shared" si="109"/>
        <v>4.076086956521739E-3</v>
      </c>
      <c r="T357" s="32">
        <v>1</v>
      </c>
      <c r="U357" s="53">
        <f t="shared" si="110"/>
        <v>1.5096618357487922E-4</v>
      </c>
      <c r="V357" s="32">
        <v>103</v>
      </c>
      <c r="W357" s="53">
        <f t="shared" si="111"/>
        <v>1.554951690821256E-2</v>
      </c>
      <c r="X357" s="32">
        <v>375</v>
      </c>
      <c r="Y357" s="53">
        <f t="shared" si="112"/>
        <v>5.6612318840579712E-2</v>
      </c>
      <c r="Z357" s="53">
        <f t="shared" si="113"/>
        <v>0.11684782608695651</v>
      </c>
      <c r="AA357" s="71"/>
      <c r="AB357" s="32">
        <v>6474</v>
      </c>
      <c r="AC357" s="32">
        <v>150</v>
      </c>
      <c r="AD357" s="53">
        <f t="shared" si="114"/>
        <v>2.2644927536231884E-2</v>
      </c>
      <c r="AF357" s="20">
        <f t="shared" si="115"/>
        <v>53</v>
      </c>
      <c r="AG357" s="20">
        <f t="shared" si="116"/>
        <v>43</v>
      </c>
    </row>
    <row r="358" spans="3:33" x14ac:dyDescent="0.25">
      <c r="C358" s="19" t="s">
        <v>662</v>
      </c>
      <c r="D358" s="20">
        <v>540196</v>
      </c>
      <c r="E358" s="20" t="s">
        <v>285</v>
      </c>
      <c r="F358" s="20" t="s">
        <v>371</v>
      </c>
      <c r="G358" s="20" t="s">
        <v>1</v>
      </c>
      <c r="H358" s="20">
        <v>5</v>
      </c>
      <c r="I358" s="99">
        <v>0.84498523698841455</v>
      </c>
      <c r="J358" s="32">
        <v>2541</v>
      </c>
      <c r="K358" s="80"/>
      <c r="L358" s="32">
        <v>2399</v>
      </c>
      <c r="M358" s="53">
        <f t="shared" si="106"/>
        <v>0.944116489571035</v>
      </c>
      <c r="N358" s="32">
        <v>3</v>
      </c>
      <c r="O358" s="53">
        <f t="shared" si="107"/>
        <v>1.1806375442739079E-3</v>
      </c>
      <c r="P358" s="32">
        <v>7</v>
      </c>
      <c r="Q358" s="53">
        <f t="shared" si="108"/>
        <v>2.7548209366391185E-3</v>
      </c>
      <c r="R358" s="32">
        <v>5</v>
      </c>
      <c r="S358" s="53">
        <f t="shared" si="109"/>
        <v>1.9677292404565133E-3</v>
      </c>
      <c r="T358" s="32">
        <v>0</v>
      </c>
      <c r="U358" s="53">
        <f t="shared" si="110"/>
        <v>0</v>
      </c>
      <c r="V358" s="32">
        <v>6</v>
      </c>
      <c r="W358" s="53">
        <f t="shared" si="111"/>
        <v>2.3612750885478157E-3</v>
      </c>
      <c r="X358" s="32">
        <v>121</v>
      </c>
      <c r="Y358" s="53">
        <f t="shared" si="112"/>
        <v>4.7619047619047616E-2</v>
      </c>
      <c r="Z358" s="53">
        <f t="shared" si="113"/>
        <v>5.5883510428964972E-2</v>
      </c>
      <c r="AA358" s="71"/>
      <c r="AB358" s="32">
        <v>2518</v>
      </c>
      <c r="AC358" s="32">
        <v>23</v>
      </c>
      <c r="AD358" s="53">
        <f t="shared" si="114"/>
        <v>9.0515545060999604E-3</v>
      </c>
      <c r="AF358" s="20">
        <f t="shared" si="115"/>
        <v>148</v>
      </c>
      <c r="AG358" s="20">
        <f t="shared" si="116"/>
        <v>150</v>
      </c>
    </row>
    <row r="359" spans="3:33" x14ac:dyDescent="0.25">
      <c r="C359" s="19" t="s">
        <v>659</v>
      </c>
      <c r="D359" s="20">
        <v>540033</v>
      </c>
      <c r="E359" s="20" t="s">
        <v>73</v>
      </c>
      <c r="F359" s="20" t="s">
        <v>329</v>
      </c>
      <c r="G359" s="20" t="s">
        <v>1</v>
      </c>
      <c r="H359" s="20">
        <v>4</v>
      </c>
      <c r="I359" s="99">
        <v>0.50399050980494553</v>
      </c>
      <c r="J359" s="32">
        <v>754</v>
      </c>
      <c r="K359" s="80"/>
      <c r="L359" s="32">
        <v>663</v>
      </c>
      <c r="M359" s="53">
        <f t="shared" si="106"/>
        <v>0.87931034482758619</v>
      </c>
      <c r="N359" s="32">
        <v>34</v>
      </c>
      <c r="O359" s="53">
        <f t="shared" si="107"/>
        <v>4.5092838196286469E-2</v>
      </c>
      <c r="P359" s="32">
        <v>1</v>
      </c>
      <c r="Q359" s="53">
        <f t="shared" si="108"/>
        <v>1.3262599469496021E-3</v>
      </c>
      <c r="R359" s="32">
        <v>0</v>
      </c>
      <c r="S359" s="53">
        <f t="shared" si="109"/>
        <v>0</v>
      </c>
      <c r="T359" s="32">
        <v>0</v>
      </c>
      <c r="U359" s="53">
        <f t="shared" si="110"/>
        <v>0</v>
      </c>
      <c r="V359" s="32">
        <v>2</v>
      </c>
      <c r="W359" s="53">
        <f t="shared" si="111"/>
        <v>2.6525198938992041E-3</v>
      </c>
      <c r="X359" s="32">
        <v>54</v>
      </c>
      <c r="Y359" s="53">
        <f t="shared" si="112"/>
        <v>7.161803713527852E-2</v>
      </c>
      <c r="Z359" s="53">
        <f t="shared" si="113"/>
        <v>0.1206896551724138</v>
      </c>
      <c r="AA359" s="71"/>
      <c r="AB359" s="32">
        <v>742</v>
      </c>
      <c r="AC359" s="32">
        <v>12</v>
      </c>
      <c r="AD359" s="53">
        <f t="shared" si="114"/>
        <v>1.5915119363395226E-2</v>
      </c>
      <c r="AF359" s="20">
        <f t="shared" si="115"/>
        <v>47</v>
      </c>
      <c r="AG359" s="20">
        <f t="shared" si="116"/>
        <v>86</v>
      </c>
    </row>
    <row r="360" spans="3:33" x14ac:dyDescent="0.25">
      <c r="C360" s="19" t="s">
        <v>654</v>
      </c>
      <c r="D360" s="20">
        <v>540014</v>
      </c>
      <c r="E360" s="20" t="s">
        <v>51</v>
      </c>
      <c r="F360" s="20" t="s">
        <v>321</v>
      </c>
      <c r="G360" s="20" t="s">
        <v>1</v>
      </c>
      <c r="H360" s="20">
        <v>11</v>
      </c>
      <c r="I360" s="99">
        <v>19.032160960467952</v>
      </c>
      <c r="J360" s="32">
        <v>19163</v>
      </c>
      <c r="K360" s="80"/>
      <c r="L360" s="32">
        <v>17143</v>
      </c>
      <c r="M360" s="53">
        <f t="shared" si="106"/>
        <v>0.89458852997964833</v>
      </c>
      <c r="N360" s="32">
        <v>747</v>
      </c>
      <c r="O360" s="53">
        <f t="shared" si="107"/>
        <v>3.8981370349110263E-2</v>
      </c>
      <c r="P360" s="32">
        <v>27</v>
      </c>
      <c r="Q360" s="53">
        <f t="shared" si="108"/>
        <v>1.4089651933413348E-3</v>
      </c>
      <c r="R360" s="32">
        <v>109</v>
      </c>
      <c r="S360" s="53">
        <f t="shared" si="109"/>
        <v>5.6880446694150188E-3</v>
      </c>
      <c r="T360" s="32">
        <v>3</v>
      </c>
      <c r="U360" s="53">
        <f t="shared" si="110"/>
        <v>1.5655168814903721E-4</v>
      </c>
      <c r="V360" s="32">
        <v>86</v>
      </c>
      <c r="W360" s="53">
        <f t="shared" si="111"/>
        <v>4.4878150602724E-3</v>
      </c>
      <c r="X360" s="32">
        <v>1048</v>
      </c>
      <c r="Y360" s="53">
        <f t="shared" si="112"/>
        <v>5.4688723060063664E-2</v>
      </c>
      <c r="Z360" s="53">
        <f t="shared" si="113"/>
        <v>0.10541147002035173</v>
      </c>
      <c r="AA360" s="71"/>
      <c r="AB360" s="32">
        <v>18845</v>
      </c>
      <c r="AC360" s="32">
        <v>318</v>
      </c>
      <c r="AD360" s="53">
        <f t="shared" si="114"/>
        <v>1.6594478943797945E-2</v>
      </c>
      <c r="AF360" s="20">
        <f t="shared" si="115"/>
        <v>62</v>
      </c>
      <c r="AG360" s="20">
        <f t="shared" si="116"/>
        <v>82</v>
      </c>
    </row>
    <row r="361" spans="3:33" x14ac:dyDescent="0.25">
      <c r="C361" s="19" t="s">
        <v>656</v>
      </c>
      <c r="D361" s="20">
        <v>540152</v>
      </c>
      <c r="E361" s="20" t="s">
        <v>164</v>
      </c>
      <c r="F361" s="20" t="s">
        <v>347</v>
      </c>
      <c r="G361" s="20" t="s">
        <v>1</v>
      </c>
      <c r="H361" s="20">
        <v>10</v>
      </c>
      <c r="I361" s="99">
        <v>15.781069239997427</v>
      </c>
      <c r="J361" s="32">
        <v>27052</v>
      </c>
      <c r="K361" s="80"/>
      <c r="L361" s="32">
        <v>23412</v>
      </c>
      <c r="M361" s="53">
        <f t="shared" si="106"/>
        <v>0.86544432943959781</v>
      </c>
      <c r="N361" s="32">
        <v>1476</v>
      </c>
      <c r="O361" s="53">
        <f t="shared" si="107"/>
        <v>5.456158509537188E-2</v>
      </c>
      <c r="P361" s="32">
        <v>43</v>
      </c>
      <c r="Q361" s="53">
        <f t="shared" si="108"/>
        <v>1.5895312731036523E-3</v>
      </c>
      <c r="R361" s="32">
        <v>292</v>
      </c>
      <c r="S361" s="53">
        <f t="shared" si="109"/>
        <v>1.0794026319680615E-2</v>
      </c>
      <c r="T361" s="32">
        <v>11</v>
      </c>
      <c r="U361" s="53">
        <f t="shared" si="110"/>
        <v>4.0662427916605059E-4</v>
      </c>
      <c r="V361" s="32">
        <v>191</v>
      </c>
      <c r="W361" s="53">
        <f t="shared" si="111"/>
        <v>7.0604761200650599E-3</v>
      </c>
      <c r="X361" s="32">
        <v>1627</v>
      </c>
      <c r="Y361" s="53">
        <f t="shared" si="112"/>
        <v>6.0143427473014932E-2</v>
      </c>
      <c r="Z361" s="53">
        <f t="shared" si="113"/>
        <v>0.13455567056040219</v>
      </c>
      <c r="AA361" s="71"/>
      <c r="AB361" s="32">
        <v>26597</v>
      </c>
      <c r="AC361" s="32">
        <v>455</v>
      </c>
      <c r="AD361" s="53">
        <f t="shared" si="114"/>
        <v>1.6819458820050273E-2</v>
      </c>
      <c r="AF361" s="20">
        <f t="shared" si="115"/>
        <v>41</v>
      </c>
      <c r="AG361" s="20">
        <f t="shared" si="116"/>
        <v>77</v>
      </c>
    </row>
    <row r="363" spans="3:33" x14ac:dyDescent="0.25">
      <c r="C363" s="88" t="s">
        <v>669</v>
      </c>
      <c r="H363" s="29"/>
    </row>
    <row r="364" spans="3:33" s="108" customFormat="1" ht="15.75" x14ac:dyDescent="0.25">
      <c r="C364" s="101" t="s">
        <v>670</v>
      </c>
      <c r="D364" s="102">
        <v>54</v>
      </c>
      <c r="E364" s="102" t="s">
        <v>672</v>
      </c>
      <c r="F364" s="102" t="s">
        <v>9</v>
      </c>
      <c r="G364" s="102" t="s">
        <v>671</v>
      </c>
      <c r="H364" s="102" t="s">
        <v>9</v>
      </c>
      <c r="I364" s="103">
        <v>24217.284040189494</v>
      </c>
      <c r="J364" s="104">
        <v>1793716</v>
      </c>
      <c r="K364" s="105"/>
      <c r="L364" s="104">
        <v>1610749</v>
      </c>
      <c r="M364" s="106">
        <f t="shared" ref="M364" si="121">L364/J364</f>
        <v>0.89799555782520757</v>
      </c>
      <c r="N364" s="104">
        <v>65813</v>
      </c>
      <c r="O364" s="106">
        <f t="shared" ref="O364" si="122">N364/J364</f>
        <v>3.6690869680596039E-2</v>
      </c>
      <c r="P364" s="104">
        <v>3706</v>
      </c>
      <c r="Q364" s="106">
        <f t="shared" ref="Q364" si="123">P364/J364</f>
        <v>2.0661018801192608E-3</v>
      </c>
      <c r="R364" s="104">
        <v>15109</v>
      </c>
      <c r="S364" s="106">
        <f t="shared" ref="S364" si="124">R364/J364</f>
        <v>8.4232955495741803E-3</v>
      </c>
      <c r="T364" s="104">
        <v>476</v>
      </c>
      <c r="U364" s="106">
        <f t="shared" ref="U364" si="125">T364/J364</f>
        <v>2.6537088368504269E-4</v>
      </c>
      <c r="V364" s="104">
        <v>12919</v>
      </c>
      <c r="W364" s="106">
        <f t="shared" ref="W364" si="126">V364/J364</f>
        <v>7.2023664838803915E-3</v>
      </c>
      <c r="X364" s="104">
        <v>84944</v>
      </c>
      <c r="Y364" s="106">
        <f t="shared" ref="Y364" si="127">X364/J364</f>
        <v>4.735643769693753E-2</v>
      </c>
      <c r="Z364" s="106">
        <f t="shared" ref="Z364" si="128">Y364+W364+U364+S364+Q364+O364</f>
        <v>0.10200444217479243</v>
      </c>
      <c r="AA364" s="107"/>
      <c r="AB364" s="104">
        <v>1758889</v>
      </c>
      <c r="AC364" s="104">
        <v>34827</v>
      </c>
      <c r="AD364" s="106">
        <f t="shared" ref="AD364" si="129">AC364/J364</f>
        <v>1.941611715567013E-2</v>
      </c>
      <c r="AF364" s="109"/>
    </row>
    <row r="365" spans="3:33" x14ac:dyDescent="0.25">
      <c r="H365" s="29"/>
      <c r="J365" s="42"/>
      <c r="L365" s="42"/>
      <c r="M365" s="42"/>
      <c r="N365" s="42"/>
      <c r="P365" s="42"/>
      <c r="R365" s="42"/>
      <c r="T365" s="42"/>
      <c r="V365" s="42"/>
      <c r="X365" s="42"/>
    </row>
    <row r="366" spans="3:33" x14ac:dyDescent="0.25">
      <c r="H366" s="29"/>
      <c r="W366" s="29"/>
      <c r="Y366" s="29"/>
    </row>
    <row r="367" spans="3:33" x14ac:dyDescent="0.25">
      <c r="H367" s="29"/>
      <c r="W367" s="29"/>
      <c r="Y367" s="29"/>
    </row>
    <row r="368" spans="3:33" ht="14.45" customHeight="1" x14ac:dyDescent="0.25">
      <c r="C368" s="22"/>
      <c r="F368" s="23"/>
      <c r="G368" s="23"/>
      <c r="H368" s="22"/>
      <c r="I368" s="100"/>
      <c r="N368" s="44"/>
      <c r="W368" s="29"/>
      <c r="Y368" s="29"/>
    </row>
    <row r="369" spans="3:25" ht="14.45" customHeight="1" x14ac:dyDescent="0.25">
      <c r="C369" s="22"/>
      <c r="F369" s="23"/>
      <c r="G369" s="23"/>
      <c r="H369" s="22"/>
      <c r="I369" s="100"/>
      <c r="W369" s="29"/>
      <c r="Y369" s="29"/>
    </row>
  </sheetData>
  <autoFilter ref="C4:AR4" xr:uid="{7FD703C5-829C-470F-B550-3CC0D19072EC}"/>
  <mergeCells count="2">
    <mergeCell ref="L3:Z3"/>
    <mergeCell ref="AB3:A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37EC-0F5C-4402-8BD5-12E0DBFA2352}">
  <dimension ref="C1:AR21"/>
  <sheetViews>
    <sheetView workbookViewId="0">
      <pane xSplit="3" ySplit="4" topLeftCell="F5" activePane="bottomRight" state="frozen"/>
      <selection pane="topRight" activeCell="C1" sqref="C1"/>
      <selection pane="bottomLeft" activeCell="A5" sqref="A5"/>
      <selection pane="bottomRight" activeCell="Z4" sqref="Z4"/>
    </sheetView>
  </sheetViews>
  <sheetFormatPr defaultRowHeight="15" x14ac:dyDescent="0.25"/>
  <cols>
    <col min="1" max="1" width="0" hidden="1" customWidth="1"/>
    <col min="9" max="9" width="9.140625" style="135"/>
    <col min="10" max="12" width="9.140625" style="29"/>
    <col min="13" max="13" width="9.140625" style="44"/>
    <col min="14" max="14" width="9.140625" style="29"/>
    <col min="15" max="15" width="9.140625" style="44"/>
    <col min="16" max="16" width="9.140625" style="29"/>
    <col min="17" max="17" width="9.140625" style="44"/>
    <col min="18" max="18" width="9.140625" style="29"/>
    <col min="19" max="19" width="9.140625" style="44"/>
    <col min="20" max="20" width="9.140625" style="29"/>
    <col min="21" max="21" width="9.140625" style="44"/>
    <col min="22" max="22" width="9.140625" style="29"/>
    <col min="23" max="23" width="9.140625" style="44"/>
    <col min="24" max="24" width="9.140625" style="29"/>
    <col min="25" max="26" width="9.140625" style="44"/>
    <col min="27" max="27" width="9.140625" style="29"/>
    <col min="28" max="28" width="11.28515625" style="29" bestFit="1" customWidth="1"/>
    <col min="29" max="29" width="9.140625" style="29"/>
    <col min="30" max="30" width="9.140625" style="44"/>
    <col min="31" max="31" width="9.140625" style="21"/>
  </cols>
  <sheetData>
    <row r="1" spans="3:44" x14ac:dyDescent="0.25">
      <c r="C1" s="24" t="s">
        <v>379</v>
      </c>
      <c r="D1" s="58"/>
      <c r="E1" s="57"/>
      <c r="F1" s="21"/>
      <c r="G1" s="59"/>
      <c r="H1" s="21"/>
      <c r="I1" s="89"/>
      <c r="P1" s="141"/>
      <c r="X1" s="61"/>
      <c r="AA1" s="138"/>
      <c r="AF1" s="21"/>
      <c r="AK1" s="110"/>
      <c r="AR1" s="24"/>
    </row>
    <row r="2" spans="3:44" x14ac:dyDescent="0.25">
      <c r="C2" s="24" t="s">
        <v>380</v>
      </c>
      <c r="D2" s="21"/>
      <c r="E2" s="21"/>
      <c r="F2" s="21"/>
      <c r="G2" s="21"/>
      <c r="H2" s="21"/>
      <c r="I2" s="89"/>
      <c r="P2" s="141"/>
      <c r="AA2" s="138"/>
      <c r="AF2" s="21"/>
      <c r="AK2" s="110"/>
      <c r="AR2" s="110"/>
    </row>
    <row r="3" spans="3:44" x14ac:dyDescent="0.25">
      <c r="C3" s="137" t="s">
        <v>719</v>
      </c>
      <c r="D3" s="21"/>
      <c r="E3" s="21"/>
      <c r="F3" s="21"/>
      <c r="G3" s="21"/>
      <c r="H3" s="21"/>
      <c r="I3" s="89"/>
      <c r="L3" s="162" t="s">
        <v>652</v>
      </c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4"/>
      <c r="AA3" s="140"/>
      <c r="AB3" s="165" t="s">
        <v>665</v>
      </c>
      <c r="AC3" s="165"/>
      <c r="AD3" s="165"/>
      <c r="AF3" s="82" t="s">
        <v>667</v>
      </c>
      <c r="AG3" s="82" t="s">
        <v>668</v>
      </c>
    </row>
    <row r="4" spans="3:44" s="25" customFormat="1" ht="84" x14ac:dyDescent="0.25">
      <c r="C4" s="1" t="s">
        <v>28</v>
      </c>
      <c r="D4" s="1" t="s">
        <v>26</v>
      </c>
      <c r="E4" s="1" t="s">
        <v>27</v>
      </c>
      <c r="F4" s="1" t="s">
        <v>2</v>
      </c>
      <c r="G4" s="1" t="s">
        <v>29</v>
      </c>
      <c r="H4" s="1" t="s">
        <v>30</v>
      </c>
      <c r="I4" s="136" t="s">
        <v>661</v>
      </c>
      <c r="J4" s="133" t="s">
        <v>315</v>
      </c>
      <c r="K4" s="73"/>
      <c r="L4" s="28" t="s">
        <v>705</v>
      </c>
      <c r="M4" s="45" t="s">
        <v>706</v>
      </c>
      <c r="N4" s="28" t="s">
        <v>707</v>
      </c>
      <c r="O4" s="45" t="s">
        <v>708</v>
      </c>
      <c r="P4" s="28" t="s">
        <v>709</v>
      </c>
      <c r="Q4" s="45" t="s">
        <v>710</v>
      </c>
      <c r="R4" s="28" t="s">
        <v>711</v>
      </c>
      <c r="S4" s="45" t="s">
        <v>712</v>
      </c>
      <c r="T4" s="28" t="s">
        <v>713</v>
      </c>
      <c r="U4" s="45" t="s">
        <v>714</v>
      </c>
      <c r="V4" s="28" t="s">
        <v>738</v>
      </c>
      <c r="W4" s="45" t="s">
        <v>737</v>
      </c>
      <c r="X4" s="28" t="s">
        <v>715</v>
      </c>
      <c r="Y4" s="45" t="s">
        <v>716</v>
      </c>
      <c r="Z4" s="144" t="s">
        <v>717</v>
      </c>
      <c r="AA4" s="139"/>
      <c r="AB4" s="143" t="s">
        <v>664</v>
      </c>
      <c r="AC4" s="143" t="s">
        <v>663</v>
      </c>
      <c r="AD4" s="145" t="s">
        <v>755</v>
      </c>
      <c r="AE4" s="142"/>
      <c r="AF4" s="83" t="s">
        <v>666</v>
      </c>
      <c r="AG4" s="84" t="s">
        <v>756</v>
      </c>
    </row>
    <row r="5" spans="3:44" x14ac:dyDescent="0.25">
      <c r="C5" s="86" t="s">
        <v>720</v>
      </c>
      <c r="D5" s="6">
        <v>1</v>
      </c>
      <c r="E5" s="6" t="s">
        <v>9</v>
      </c>
      <c r="F5" s="6" t="s">
        <v>9</v>
      </c>
      <c r="G5" s="6" t="s">
        <v>731</v>
      </c>
      <c r="H5" s="6">
        <v>1</v>
      </c>
      <c r="I5" s="92">
        <v>2905.2843750000002</v>
      </c>
      <c r="J5" s="31">
        <v>198775</v>
      </c>
      <c r="K5" s="78"/>
      <c r="L5" s="31">
        <v>175796</v>
      </c>
      <c r="M5" s="47">
        <f>L5/J5</f>
        <v>0.88439693120362217</v>
      </c>
      <c r="N5" s="31">
        <v>12343</v>
      </c>
      <c r="O5" s="47">
        <f>N5/J5</f>
        <v>6.2095333920261606E-2</v>
      </c>
      <c r="P5" s="31">
        <v>428</v>
      </c>
      <c r="Q5" s="47">
        <f>P5/J5</f>
        <v>2.1531882782039997E-3</v>
      </c>
      <c r="R5" s="31">
        <v>1207</v>
      </c>
      <c r="S5" s="47">
        <f>R5/J5</f>
        <v>6.0721921770846435E-3</v>
      </c>
      <c r="T5" s="31">
        <v>28</v>
      </c>
      <c r="U5" s="47">
        <f>T5/J5</f>
        <v>1.4086278455540183E-4</v>
      </c>
      <c r="V5" s="31">
        <v>848</v>
      </c>
      <c r="W5" s="47">
        <f>V5/J5</f>
        <v>4.2661300465350266E-3</v>
      </c>
      <c r="X5" s="31">
        <v>8125</v>
      </c>
      <c r="Y5" s="47">
        <f>X5/J5</f>
        <v>4.087536158973714E-2</v>
      </c>
      <c r="Z5" s="47">
        <f>Y5+W5+U5+S5+Q5+O5</f>
        <v>0.11560306879637781</v>
      </c>
      <c r="AA5" s="44"/>
      <c r="AB5" s="31">
        <v>196042</v>
      </c>
      <c r="AC5" s="31">
        <v>2733</v>
      </c>
      <c r="AD5" s="47">
        <f>AC5/J5</f>
        <v>1.3749213935354044E-2</v>
      </c>
      <c r="AF5" s="86">
        <f>IF(OR($G5 = "SPLIT",$Z5= "N/A"),"",COUNTIFS($G$5:$G$15,$G5,Z$5:Z$15,"&gt;"&amp;Z5)+1)</f>
        <v>3</v>
      </c>
      <c r="AG5" s="86">
        <f>IF(OR($G5 = "SPLIT",$AD5= "N/A"),"",COUNTIFS($G$5:$G$15,$G5,AD$5:AD$15,"&gt;"&amp;AD5)+1)</f>
        <v>6</v>
      </c>
    </row>
    <row r="6" spans="3:44" x14ac:dyDescent="0.25">
      <c r="C6" s="86" t="s">
        <v>721</v>
      </c>
      <c r="D6" s="6">
        <v>2</v>
      </c>
      <c r="E6" s="6" t="s">
        <v>9</v>
      </c>
      <c r="F6" s="6" t="s">
        <v>9</v>
      </c>
      <c r="G6" s="6" t="s">
        <v>731</v>
      </c>
      <c r="H6" s="6">
        <v>2</v>
      </c>
      <c r="I6" s="92">
        <v>2563.3406250000003</v>
      </c>
      <c r="J6" s="31">
        <v>235383</v>
      </c>
      <c r="K6" s="78"/>
      <c r="L6" s="31">
        <v>217465</v>
      </c>
      <c r="M6" s="47">
        <f t="shared" ref="M6:M15" si="0">L6/J6</f>
        <v>0.92387725536678522</v>
      </c>
      <c r="N6" s="31">
        <v>6211</v>
      </c>
      <c r="O6" s="47">
        <f t="shared" ref="O6:O15" si="1">N6/J6</f>
        <v>2.6386782392951062E-2</v>
      </c>
      <c r="P6" s="31">
        <v>404</v>
      </c>
      <c r="Q6" s="47">
        <f t="shared" ref="Q6:Q15" si="2">P6/J6</f>
        <v>1.7163516481649057E-3</v>
      </c>
      <c r="R6" s="31">
        <v>1636</v>
      </c>
      <c r="S6" s="47">
        <f t="shared" ref="S6:S15" si="3">R6/J6</f>
        <v>6.9503744960341231E-3</v>
      </c>
      <c r="T6" s="31">
        <v>36</v>
      </c>
      <c r="U6" s="47">
        <f t="shared" ref="U6:U15" si="4">T6/J6</f>
        <v>1.5294222607410051E-4</v>
      </c>
      <c r="V6" s="31">
        <v>975</v>
      </c>
      <c r="W6" s="47">
        <f t="shared" ref="W6:W15" si="5">V6/J6</f>
        <v>4.1421852895068886E-3</v>
      </c>
      <c r="X6" s="31">
        <v>8656</v>
      </c>
      <c r="Y6" s="47">
        <f t="shared" ref="Y6:Y15" si="6">X6/J6</f>
        <v>3.6774108580483723E-2</v>
      </c>
      <c r="Z6" s="47">
        <f t="shared" ref="Z6:Z15" si="7">Y6+W6+U6+S6+Q6+O6</f>
        <v>7.6122744633214806E-2</v>
      </c>
      <c r="AA6" s="44"/>
      <c r="AB6" s="31">
        <v>232773</v>
      </c>
      <c r="AC6" s="31">
        <v>2610</v>
      </c>
      <c r="AD6" s="47">
        <f t="shared" ref="AD6:AD15" si="8">AC6/J6</f>
        <v>1.1088311390372287E-2</v>
      </c>
      <c r="AF6" s="86">
        <f t="shared" ref="AF6:AF15" si="9">IF(OR($G6 = "SPLIT",$Z6= "N/A"),"",COUNTIFS($G$5:$G$15,$G6,Z$5:Z$15,"&gt;"&amp;Z6)+1)</f>
        <v>7</v>
      </c>
      <c r="AG6" s="6">
        <f t="shared" ref="AG6:AG15" si="10">IF(OR($G6 = "SPLIT",$AD6= "N/A"),"",COUNTIFS($G$5:$G$15,$G6,AD$5:AD$15,"&gt;"&amp;AD6)+1)</f>
        <v>11</v>
      </c>
    </row>
    <row r="7" spans="3:44" x14ac:dyDescent="0.25">
      <c r="C7" s="86" t="s">
        <v>722</v>
      </c>
      <c r="D7" s="6">
        <v>3</v>
      </c>
      <c r="E7" s="6" t="s">
        <v>9</v>
      </c>
      <c r="F7" s="6" t="s">
        <v>9</v>
      </c>
      <c r="G7" s="6" t="s">
        <v>731</v>
      </c>
      <c r="H7" s="6">
        <v>3</v>
      </c>
      <c r="I7" s="92">
        <v>2107.1890625000001</v>
      </c>
      <c r="J7" s="31">
        <v>267736</v>
      </c>
      <c r="K7" s="78"/>
      <c r="L7" s="31">
        <v>235218</v>
      </c>
      <c r="M7" s="47">
        <f t="shared" si="0"/>
        <v>0.87854453640899988</v>
      </c>
      <c r="N7" s="31">
        <v>14353</v>
      </c>
      <c r="O7" s="47">
        <f t="shared" si="1"/>
        <v>5.3608778797023936E-2</v>
      </c>
      <c r="P7" s="31">
        <v>572</v>
      </c>
      <c r="Q7" s="47">
        <f t="shared" si="2"/>
        <v>2.1364329040547405E-3</v>
      </c>
      <c r="R7" s="31">
        <v>2773</v>
      </c>
      <c r="S7" s="47">
        <f t="shared" si="3"/>
        <v>1.0357217557594047E-2</v>
      </c>
      <c r="T7" s="31">
        <v>60</v>
      </c>
      <c r="U7" s="47">
        <f t="shared" si="4"/>
        <v>2.2410135357217557E-4</v>
      </c>
      <c r="V7" s="31">
        <v>1774</v>
      </c>
      <c r="W7" s="47">
        <f t="shared" si="5"/>
        <v>6.6259300206173242E-3</v>
      </c>
      <c r="X7" s="31">
        <v>12986</v>
      </c>
      <c r="Y7" s="47">
        <f t="shared" si="6"/>
        <v>4.8503002958137864E-2</v>
      </c>
      <c r="Z7" s="47">
        <f t="shared" si="7"/>
        <v>0.1214554635910001</v>
      </c>
      <c r="AA7" s="44"/>
      <c r="AB7" s="31">
        <v>264025</v>
      </c>
      <c r="AC7" s="31">
        <v>3711</v>
      </c>
      <c r="AD7" s="47">
        <f t="shared" si="8"/>
        <v>1.386066871843906E-2</v>
      </c>
      <c r="AF7" s="86">
        <f t="shared" si="9"/>
        <v>2</v>
      </c>
      <c r="AG7" s="86">
        <f t="shared" si="10"/>
        <v>4</v>
      </c>
    </row>
    <row r="8" spans="3:44" x14ac:dyDescent="0.25">
      <c r="C8" s="86" t="s">
        <v>723</v>
      </c>
      <c r="D8" s="6">
        <v>4</v>
      </c>
      <c r="E8" s="6" t="s">
        <v>9</v>
      </c>
      <c r="F8" s="6" t="s">
        <v>9</v>
      </c>
      <c r="G8" s="6" t="s">
        <v>731</v>
      </c>
      <c r="H8" s="6">
        <v>4</v>
      </c>
      <c r="I8" s="92">
        <v>3843.6953125</v>
      </c>
      <c r="J8" s="31">
        <v>114933</v>
      </c>
      <c r="K8" s="78"/>
      <c r="L8" s="31">
        <v>106553</v>
      </c>
      <c r="M8" s="47">
        <f t="shared" si="0"/>
        <v>0.92708795559151858</v>
      </c>
      <c r="N8" s="31">
        <v>2655</v>
      </c>
      <c r="O8" s="47">
        <f t="shared" si="1"/>
        <v>2.3100415024405522E-2</v>
      </c>
      <c r="P8" s="31">
        <v>261</v>
      </c>
      <c r="Q8" s="47">
        <f t="shared" si="2"/>
        <v>2.2708882566364751E-3</v>
      </c>
      <c r="R8" s="31">
        <v>397</v>
      </c>
      <c r="S8" s="47">
        <f t="shared" si="3"/>
        <v>3.4541863520485849E-3</v>
      </c>
      <c r="T8" s="31">
        <v>21</v>
      </c>
      <c r="U8" s="47">
        <f t="shared" si="4"/>
        <v>1.8271514708569341E-4</v>
      </c>
      <c r="V8" s="31">
        <v>544</v>
      </c>
      <c r="W8" s="47">
        <f t="shared" si="5"/>
        <v>4.7331923816484383E-3</v>
      </c>
      <c r="X8" s="31">
        <v>4502</v>
      </c>
      <c r="Y8" s="47">
        <f t="shared" si="6"/>
        <v>3.9170647246656747E-2</v>
      </c>
      <c r="Z8" s="47">
        <f t="shared" si="7"/>
        <v>7.2912044408481452E-2</v>
      </c>
      <c r="AA8" s="44"/>
      <c r="AB8" s="31">
        <v>113494</v>
      </c>
      <c r="AC8" s="31">
        <v>1439</v>
      </c>
      <c r="AD8" s="47">
        <f t="shared" si="8"/>
        <v>1.2520337936014895E-2</v>
      </c>
      <c r="AF8" s="86">
        <f t="shared" si="9"/>
        <v>8</v>
      </c>
      <c r="AG8" s="86">
        <f t="shared" si="10"/>
        <v>9</v>
      </c>
    </row>
    <row r="9" spans="3:44" x14ac:dyDescent="0.25">
      <c r="C9" s="86" t="s">
        <v>724</v>
      </c>
      <c r="D9" s="6">
        <v>5</v>
      </c>
      <c r="E9" s="6" t="s">
        <v>9</v>
      </c>
      <c r="F9" s="6" t="s">
        <v>9</v>
      </c>
      <c r="G9" s="6" t="s">
        <v>731</v>
      </c>
      <c r="H9" s="6">
        <v>5</v>
      </c>
      <c r="I9" s="92">
        <v>2695.6328125</v>
      </c>
      <c r="J9" s="31">
        <v>163507</v>
      </c>
      <c r="K9" s="78"/>
      <c r="L9" s="31">
        <v>153862</v>
      </c>
      <c r="M9" s="47">
        <f t="shared" si="0"/>
        <v>0.94101169980490129</v>
      </c>
      <c r="N9" s="31">
        <v>1317</v>
      </c>
      <c r="O9" s="47">
        <f t="shared" si="1"/>
        <v>8.0547010219745949E-3</v>
      </c>
      <c r="P9" s="31">
        <v>316</v>
      </c>
      <c r="Q9" s="47">
        <f t="shared" si="2"/>
        <v>1.9326389695854E-3</v>
      </c>
      <c r="R9" s="31">
        <v>753</v>
      </c>
      <c r="S9" s="47">
        <f t="shared" si="3"/>
        <v>4.605307418031032E-3</v>
      </c>
      <c r="T9" s="31">
        <v>39</v>
      </c>
      <c r="U9" s="47">
        <f t="shared" si="4"/>
        <v>2.3852189814503355E-4</v>
      </c>
      <c r="V9" s="31">
        <v>648</v>
      </c>
      <c r="W9" s="47">
        <f t="shared" si="5"/>
        <v>3.9631330768713268E-3</v>
      </c>
      <c r="X9" s="31">
        <v>6572</v>
      </c>
      <c r="Y9" s="47">
        <f t="shared" si="6"/>
        <v>4.0193997810491294E-2</v>
      </c>
      <c r="Z9" s="47">
        <f t="shared" si="7"/>
        <v>5.8988300195098681E-2</v>
      </c>
      <c r="AA9" s="44"/>
      <c r="AB9" s="31">
        <v>161671</v>
      </c>
      <c r="AC9" s="31">
        <v>1836</v>
      </c>
      <c r="AD9" s="47">
        <f t="shared" si="8"/>
        <v>1.1228877051135426E-2</v>
      </c>
      <c r="AF9" s="6">
        <f t="shared" si="9"/>
        <v>11</v>
      </c>
      <c r="AG9" s="86">
        <f t="shared" si="10"/>
        <v>10</v>
      </c>
    </row>
    <row r="10" spans="3:44" x14ac:dyDescent="0.25">
      <c r="C10" s="86" t="s">
        <v>725</v>
      </c>
      <c r="D10" s="6">
        <v>6</v>
      </c>
      <c r="E10" s="6" t="s">
        <v>9</v>
      </c>
      <c r="F10" s="6" t="s">
        <v>9</v>
      </c>
      <c r="G10" s="6" t="s">
        <v>731</v>
      </c>
      <c r="H10" s="6">
        <v>6</v>
      </c>
      <c r="I10" s="92">
        <v>2240.3031249999999</v>
      </c>
      <c r="J10" s="31">
        <v>286677</v>
      </c>
      <c r="K10" s="78"/>
      <c r="L10" s="31">
        <v>254770</v>
      </c>
      <c r="M10" s="47">
        <f t="shared" si="0"/>
        <v>0.88870052358577767</v>
      </c>
      <c r="N10" s="31">
        <v>9475</v>
      </c>
      <c r="O10" s="47">
        <f t="shared" si="1"/>
        <v>3.3051134203301975E-2</v>
      </c>
      <c r="P10" s="31">
        <v>594</v>
      </c>
      <c r="Q10" s="47">
        <f t="shared" si="2"/>
        <v>2.0720183342228362E-3</v>
      </c>
      <c r="R10" s="31">
        <v>4613</v>
      </c>
      <c r="S10" s="47">
        <f t="shared" si="3"/>
        <v>1.609128043058913E-2</v>
      </c>
      <c r="T10" s="31">
        <v>147</v>
      </c>
      <c r="U10" s="47">
        <f t="shared" si="4"/>
        <v>5.127722140248433E-4</v>
      </c>
      <c r="V10" s="31">
        <v>1887</v>
      </c>
      <c r="W10" s="47">
        <f t="shared" si="5"/>
        <v>6.5823208698291107E-3</v>
      </c>
      <c r="X10" s="31">
        <v>15191</v>
      </c>
      <c r="Y10" s="47">
        <f t="shared" si="6"/>
        <v>5.2989950362254387E-2</v>
      </c>
      <c r="Z10" s="47">
        <f t="shared" si="7"/>
        <v>0.11129947641422228</v>
      </c>
      <c r="AA10" s="44"/>
      <c r="AB10" s="31">
        <v>280140</v>
      </c>
      <c r="AC10" s="31">
        <v>6537</v>
      </c>
      <c r="AD10" s="47">
        <f t="shared" si="8"/>
        <v>2.2802666415512929E-2</v>
      </c>
      <c r="AF10" s="86">
        <f t="shared" si="9"/>
        <v>4</v>
      </c>
      <c r="AG10" s="86">
        <f t="shared" si="10"/>
        <v>2</v>
      </c>
    </row>
    <row r="11" spans="3:44" x14ac:dyDescent="0.25">
      <c r="C11" s="86" t="s">
        <v>726</v>
      </c>
      <c r="D11" s="6">
        <v>7</v>
      </c>
      <c r="E11" s="6" t="s">
        <v>9</v>
      </c>
      <c r="F11" s="6" t="s">
        <v>9</v>
      </c>
      <c r="G11" s="6" t="s">
        <v>731</v>
      </c>
      <c r="H11" s="6">
        <v>7</v>
      </c>
      <c r="I11" s="92">
        <v>3402.2937500000003</v>
      </c>
      <c r="J11" s="31">
        <v>110863</v>
      </c>
      <c r="K11" s="78"/>
      <c r="L11" s="31">
        <v>103893</v>
      </c>
      <c r="M11" s="47">
        <f t="shared" si="0"/>
        <v>0.93712961042006804</v>
      </c>
      <c r="N11" s="31">
        <v>2004</v>
      </c>
      <c r="O11" s="47">
        <f t="shared" si="1"/>
        <v>1.8076364521977577E-2</v>
      </c>
      <c r="P11" s="31">
        <v>192</v>
      </c>
      <c r="Q11" s="47">
        <f t="shared" si="2"/>
        <v>1.731867259590666E-3</v>
      </c>
      <c r="R11" s="31">
        <v>342</v>
      </c>
      <c r="S11" s="47">
        <f t="shared" si="3"/>
        <v>3.0848885561458738E-3</v>
      </c>
      <c r="T11" s="31">
        <v>30</v>
      </c>
      <c r="U11" s="47">
        <f t="shared" si="4"/>
        <v>2.7060425931104158E-4</v>
      </c>
      <c r="V11" s="31">
        <v>372</v>
      </c>
      <c r="W11" s="47">
        <f t="shared" si="5"/>
        <v>3.3554928154569154E-3</v>
      </c>
      <c r="X11" s="31">
        <v>4030</v>
      </c>
      <c r="Y11" s="47">
        <f t="shared" si="6"/>
        <v>3.6351172167449916E-2</v>
      </c>
      <c r="Z11" s="47">
        <f t="shared" si="7"/>
        <v>6.287038957993199E-2</v>
      </c>
      <c r="AA11" s="44"/>
      <c r="AB11" s="31">
        <v>109467</v>
      </c>
      <c r="AC11" s="31">
        <v>1396</v>
      </c>
      <c r="AD11" s="47">
        <f t="shared" si="8"/>
        <v>1.2592118199940466E-2</v>
      </c>
      <c r="AF11" s="86">
        <f t="shared" si="9"/>
        <v>10</v>
      </c>
      <c r="AG11" s="86">
        <f t="shared" si="10"/>
        <v>8</v>
      </c>
    </row>
    <row r="12" spans="3:44" x14ac:dyDescent="0.25">
      <c r="C12" s="86" t="s">
        <v>727</v>
      </c>
      <c r="D12" s="6">
        <v>8</v>
      </c>
      <c r="E12" s="6" t="s">
        <v>9</v>
      </c>
      <c r="F12" s="6" t="s">
        <v>9</v>
      </c>
      <c r="G12" s="6" t="s">
        <v>731</v>
      </c>
      <c r="H12" s="6">
        <v>8</v>
      </c>
      <c r="I12" s="92">
        <v>2736.6140625000003</v>
      </c>
      <c r="J12" s="31">
        <v>81449</v>
      </c>
      <c r="K12" s="78"/>
      <c r="L12" s="31">
        <v>75678</v>
      </c>
      <c r="M12" s="47">
        <f t="shared" si="0"/>
        <v>0.92914584586673865</v>
      </c>
      <c r="N12" s="31">
        <v>1492</v>
      </c>
      <c r="O12" s="47">
        <f t="shared" si="1"/>
        <v>1.8318211396088351E-2</v>
      </c>
      <c r="P12" s="31">
        <v>146</v>
      </c>
      <c r="Q12" s="47">
        <f t="shared" si="2"/>
        <v>1.7925327505555625E-3</v>
      </c>
      <c r="R12" s="31">
        <v>261</v>
      </c>
      <c r="S12" s="47">
        <f t="shared" si="3"/>
        <v>3.2044592321575464E-3</v>
      </c>
      <c r="T12" s="31">
        <v>14</v>
      </c>
      <c r="U12" s="47">
        <f t="shared" si="4"/>
        <v>1.7188670210806762E-4</v>
      </c>
      <c r="V12" s="31">
        <v>655</v>
      </c>
      <c r="W12" s="47">
        <f t="shared" si="5"/>
        <v>8.0418421343417361E-3</v>
      </c>
      <c r="X12" s="31">
        <v>3203</v>
      </c>
      <c r="Y12" s="47">
        <f t="shared" si="6"/>
        <v>3.9325221918010043E-2</v>
      </c>
      <c r="Z12" s="47">
        <f t="shared" si="7"/>
        <v>7.0854154133261293E-2</v>
      </c>
      <c r="AA12" s="44"/>
      <c r="AB12" s="31">
        <v>79996</v>
      </c>
      <c r="AC12" s="31">
        <v>1453</v>
      </c>
      <c r="AD12" s="47">
        <f t="shared" si="8"/>
        <v>1.7839384154501588E-2</v>
      </c>
      <c r="AF12" s="86">
        <f t="shared" si="9"/>
        <v>9</v>
      </c>
      <c r="AG12" s="86">
        <f t="shared" si="10"/>
        <v>3</v>
      </c>
    </row>
    <row r="13" spans="3:44" x14ac:dyDescent="0.25">
      <c r="C13" s="86" t="s">
        <v>728</v>
      </c>
      <c r="D13" s="6">
        <v>9</v>
      </c>
      <c r="E13" s="6" t="s">
        <v>9</v>
      </c>
      <c r="F13" s="6" t="s">
        <v>9</v>
      </c>
      <c r="G13" s="6" t="s">
        <v>731</v>
      </c>
      <c r="H13" s="6">
        <v>9</v>
      </c>
      <c r="I13" s="92">
        <v>763.49843750000002</v>
      </c>
      <c r="J13" s="31">
        <v>196840</v>
      </c>
      <c r="K13" s="78"/>
      <c r="L13" s="31">
        <v>161091</v>
      </c>
      <c r="M13" s="47">
        <f t="shared" si="0"/>
        <v>0.81838549075391176</v>
      </c>
      <c r="N13" s="31">
        <v>12935</v>
      </c>
      <c r="O13" s="47">
        <f t="shared" si="1"/>
        <v>6.5713269660638077E-2</v>
      </c>
      <c r="P13" s="31">
        <v>588</v>
      </c>
      <c r="Q13" s="47">
        <f t="shared" si="2"/>
        <v>2.9871977240398294E-3</v>
      </c>
      <c r="R13" s="31">
        <v>2416</v>
      </c>
      <c r="S13" s="47">
        <f t="shared" si="3"/>
        <v>1.2273928063401747E-2</v>
      </c>
      <c r="T13" s="31">
        <v>65</v>
      </c>
      <c r="U13" s="47">
        <f t="shared" si="4"/>
        <v>3.3021743548059337E-4</v>
      </c>
      <c r="V13" s="31">
        <v>4527</v>
      </c>
      <c r="W13" s="47">
        <f t="shared" si="5"/>
        <v>2.2998374314163787E-2</v>
      </c>
      <c r="X13" s="31">
        <v>15218</v>
      </c>
      <c r="Y13" s="47">
        <f t="shared" si="6"/>
        <v>7.7311522048364154E-2</v>
      </c>
      <c r="Z13" s="47">
        <f t="shared" si="7"/>
        <v>0.18161450924608818</v>
      </c>
      <c r="AA13" s="44"/>
      <c r="AB13" s="31">
        <v>185574</v>
      </c>
      <c r="AC13" s="31">
        <v>11266</v>
      </c>
      <c r="AD13" s="47">
        <f t="shared" si="8"/>
        <v>5.7234301971144076E-2</v>
      </c>
      <c r="AF13" s="86">
        <f t="shared" si="9"/>
        <v>1</v>
      </c>
      <c r="AG13" s="86">
        <f t="shared" si="10"/>
        <v>1</v>
      </c>
    </row>
    <row r="14" spans="3:44" x14ac:dyDescent="0.25">
      <c r="C14" s="86" t="s">
        <v>729</v>
      </c>
      <c r="D14" s="6">
        <v>10</v>
      </c>
      <c r="E14" s="6" t="s">
        <v>9</v>
      </c>
      <c r="F14" s="6" t="s">
        <v>9</v>
      </c>
      <c r="G14" s="6" t="s">
        <v>731</v>
      </c>
      <c r="H14" s="6">
        <v>10</v>
      </c>
      <c r="I14" s="92">
        <v>781.2109375</v>
      </c>
      <c r="J14" s="31">
        <v>85899</v>
      </c>
      <c r="K14" s="78"/>
      <c r="L14" s="31">
        <v>78847</v>
      </c>
      <c r="M14" s="47">
        <f t="shared" si="0"/>
        <v>0.91790358444219378</v>
      </c>
      <c r="N14" s="31">
        <v>1957</v>
      </c>
      <c r="O14" s="47">
        <f t="shared" si="1"/>
        <v>2.2782570227825701E-2</v>
      </c>
      <c r="P14" s="31">
        <v>130</v>
      </c>
      <c r="Q14" s="47">
        <f t="shared" si="2"/>
        <v>1.5134052782919474E-3</v>
      </c>
      <c r="R14" s="31">
        <v>546</v>
      </c>
      <c r="S14" s="47">
        <f t="shared" si="3"/>
        <v>6.3563021688261799E-3</v>
      </c>
      <c r="T14" s="31">
        <v>27</v>
      </c>
      <c r="U14" s="47">
        <f t="shared" si="4"/>
        <v>3.1432263472217371E-4</v>
      </c>
      <c r="V14" s="31">
        <v>455</v>
      </c>
      <c r="W14" s="47">
        <f t="shared" si="5"/>
        <v>5.296918474021816E-3</v>
      </c>
      <c r="X14" s="31">
        <v>3937</v>
      </c>
      <c r="Y14" s="47">
        <f t="shared" si="6"/>
        <v>4.5832896774118441E-2</v>
      </c>
      <c r="Z14" s="47">
        <f t="shared" si="7"/>
        <v>8.2096415557806252E-2</v>
      </c>
      <c r="AA14" s="44"/>
      <c r="AB14" s="31">
        <v>84764</v>
      </c>
      <c r="AC14" s="31">
        <v>1135</v>
      </c>
      <c r="AD14" s="47">
        <f t="shared" si="8"/>
        <v>1.321319223739508E-2</v>
      </c>
      <c r="AF14" s="86">
        <f t="shared" si="9"/>
        <v>5</v>
      </c>
      <c r="AG14" s="86">
        <f t="shared" si="10"/>
        <v>7</v>
      </c>
    </row>
    <row r="15" spans="3:44" x14ac:dyDescent="0.25">
      <c r="C15" s="86" t="s">
        <v>730</v>
      </c>
      <c r="D15" s="6">
        <v>11</v>
      </c>
      <c r="E15" s="6" t="s">
        <v>9</v>
      </c>
      <c r="F15" s="6" t="s">
        <v>9</v>
      </c>
      <c r="G15" s="6" t="s">
        <v>731</v>
      </c>
      <c r="H15" s="6">
        <v>11</v>
      </c>
      <c r="I15" s="92">
        <v>180.86250000000001</v>
      </c>
      <c r="J15" s="31">
        <v>51654</v>
      </c>
      <c r="K15" s="78"/>
      <c r="L15" s="31">
        <v>47576</v>
      </c>
      <c r="M15" s="47">
        <f t="shared" si="0"/>
        <v>0.92105161265342472</v>
      </c>
      <c r="N15" s="31">
        <v>1071</v>
      </c>
      <c r="O15" s="47">
        <f t="shared" si="1"/>
        <v>2.0734115460564525E-2</v>
      </c>
      <c r="P15" s="31">
        <v>75</v>
      </c>
      <c r="Q15" s="47">
        <f t="shared" si="2"/>
        <v>1.4519688697874318E-3</v>
      </c>
      <c r="R15" s="31">
        <v>165</v>
      </c>
      <c r="S15" s="47">
        <f t="shared" si="3"/>
        <v>3.1943315135323498E-3</v>
      </c>
      <c r="T15" s="31">
        <v>9</v>
      </c>
      <c r="U15" s="47">
        <f t="shared" si="4"/>
        <v>1.7423626437449181E-4</v>
      </c>
      <c r="V15" s="31">
        <v>234</v>
      </c>
      <c r="W15" s="47">
        <f t="shared" si="5"/>
        <v>4.5301428737367869E-3</v>
      </c>
      <c r="X15" s="31">
        <v>2524</v>
      </c>
      <c r="Y15" s="47">
        <f t="shared" si="6"/>
        <v>4.8863592364579704E-2</v>
      </c>
      <c r="Z15" s="47">
        <f t="shared" si="7"/>
        <v>7.8948387346575291E-2</v>
      </c>
      <c r="AA15" s="44"/>
      <c r="AB15" s="31">
        <v>50943</v>
      </c>
      <c r="AC15" s="31">
        <v>711</v>
      </c>
      <c r="AD15" s="47">
        <f t="shared" si="8"/>
        <v>1.3764664885584853E-2</v>
      </c>
      <c r="AF15" s="86">
        <f t="shared" si="9"/>
        <v>6</v>
      </c>
      <c r="AG15" s="86">
        <f t="shared" si="10"/>
        <v>5</v>
      </c>
    </row>
    <row r="21" spans="28:28" x14ac:dyDescent="0.25">
      <c r="AB21" s="44"/>
    </row>
  </sheetData>
  <autoFilter ref="C4:AR4" xr:uid="{E06737EC-0F5C-4402-8BD5-12E0DBFA2352}"/>
  <mergeCells count="2">
    <mergeCell ref="L3:Z3"/>
    <mergeCell ref="AB3:AD3"/>
  </mergeCells>
  <phoneticPr fontId="32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7BAC-1209-47B2-8C56-447BD60598B1}">
  <dimension ref="B1:L14"/>
  <sheetViews>
    <sheetView workbookViewId="0">
      <selection activeCell="E22" sqref="E22"/>
    </sheetView>
  </sheetViews>
  <sheetFormatPr defaultRowHeight="15" x14ac:dyDescent="0.25"/>
  <cols>
    <col min="2" max="2" width="25.7109375" bestFit="1" customWidth="1"/>
    <col min="3" max="3" width="19.140625" style="150" bestFit="1" customWidth="1"/>
    <col min="4" max="4" width="20.7109375" style="150" bestFit="1" customWidth="1"/>
    <col min="5" max="5" width="13.42578125" style="150" bestFit="1" customWidth="1"/>
    <col min="6" max="6" width="9.140625" style="150"/>
    <col min="8" max="8" width="25.7109375" bestFit="1" customWidth="1"/>
    <col min="9" max="9" width="19.140625" bestFit="1" customWidth="1"/>
    <col min="10" max="10" width="20.7109375" bestFit="1" customWidth="1"/>
    <col min="11" max="11" width="13.42578125" bestFit="1" customWidth="1"/>
    <col min="12" max="12" width="8.28515625" bestFit="1" customWidth="1"/>
  </cols>
  <sheetData>
    <row r="1" spans="2:12" x14ac:dyDescent="0.25">
      <c r="B1" s="24" t="s">
        <v>379</v>
      </c>
      <c r="H1" s="24" t="s">
        <v>379</v>
      </c>
      <c r="I1" s="150"/>
      <c r="J1" s="150"/>
      <c r="K1" s="150"/>
      <c r="L1" s="150"/>
    </row>
    <row r="2" spans="2:12" x14ac:dyDescent="0.25">
      <c r="B2" s="24" t="s">
        <v>744</v>
      </c>
      <c r="H2" s="24" t="s">
        <v>752</v>
      </c>
      <c r="I2" s="150"/>
      <c r="J2" s="150"/>
      <c r="K2" s="150"/>
      <c r="L2" s="150"/>
    </row>
    <row r="3" spans="2:12" x14ac:dyDescent="0.25">
      <c r="I3" s="150"/>
      <c r="J3" s="150"/>
      <c r="K3" s="150"/>
      <c r="L3" s="150"/>
    </row>
    <row r="4" spans="2:12" x14ac:dyDescent="0.25">
      <c r="B4" s="166" t="s">
        <v>740</v>
      </c>
      <c r="C4" s="167" t="s">
        <v>741</v>
      </c>
      <c r="D4" s="167" t="s">
        <v>742</v>
      </c>
      <c r="E4" s="167" t="s">
        <v>743</v>
      </c>
      <c r="F4" s="167" t="s">
        <v>718</v>
      </c>
      <c r="H4" s="168" t="s">
        <v>740</v>
      </c>
      <c r="I4" s="169" t="s">
        <v>741</v>
      </c>
      <c r="J4" s="169" t="s">
        <v>742</v>
      </c>
      <c r="K4" s="169" t="s">
        <v>743</v>
      </c>
      <c r="L4" s="169" t="s">
        <v>718</v>
      </c>
    </row>
    <row r="5" spans="2:12" x14ac:dyDescent="0.25">
      <c r="B5" s="146">
        <v>1</v>
      </c>
      <c r="C5" s="151" t="s">
        <v>492</v>
      </c>
      <c r="D5" s="153" t="s">
        <v>607</v>
      </c>
      <c r="E5" s="155" t="s">
        <v>317</v>
      </c>
      <c r="F5" s="146" t="s">
        <v>728</v>
      </c>
      <c r="H5" s="146">
        <v>1</v>
      </c>
      <c r="I5" s="147" t="s">
        <v>426</v>
      </c>
      <c r="J5" s="148" t="s">
        <v>615</v>
      </c>
      <c r="K5" s="155" t="s">
        <v>339</v>
      </c>
      <c r="L5" s="146" t="s">
        <v>728</v>
      </c>
    </row>
    <row r="6" spans="2:12" x14ac:dyDescent="0.25">
      <c r="B6" s="146">
        <v>2</v>
      </c>
      <c r="C6" s="151" t="s">
        <v>490</v>
      </c>
      <c r="D6" s="154" t="s">
        <v>598</v>
      </c>
      <c r="E6" s="155" t="s">
        <v>339</v>
      </c>
      <c r="F6" s="146" t="s">
        <v>722</v>
      </c>
      <c r="H6" s="146">
        <v>2</v>
      </c>
      <c r="I6" s="147" t="s">
        <v>443</v>
      </c>
      <c r="J6" s="149" t="s">
        <v>598</v>
      </c>
      <c r="K6" s="155" t="s">
        <v>317</v>
      </c>
      <c r="L6" s="146" t="s">
        <v>725</v>
      </c>
    </row>
    <row r="7" spans="2:12" x14ac:dyDescent="0.25">
      <c r="B7" s="146">
        <v>3</v>
      </c>
      <c r="C7" s="151" t="s">
        <v>491</v>
      </c>
      <c r="D7" s="154" t="s">
        <v>615</v>
      </c>
      <c r="E7" s="155" t="s">
        <v>330</v>
      </c>
      <c r="F7" s="146" t="s">
        <v>720</v>
      </c>
      <c r="H7" s="146">
        <v>3</v>
      </c>
      <c r="I7" s="147" t="s">
        <v>441</v>
      </c>
      <c r="J7" s="149" t="s">
        <v>607</v>
      </c>
      <c r="K7" s="155" t="s">
        <v>336</v>
      </c>
      <c r="L7" s="146" t="s">
        <v>727</v>
      </c>
    </row>
    <row r="8" spans="2:12" x14ac:dyDescent="0.25">
      <c r="B8" s="146">
        <v>4</v>
      </c>
      <c r="C8" s="152" t="s">
        <v>410</v>
      </c>
      <c r="D8" s="154" t="s">
        <v>627</v>
      </c>
      <c r="E8" s="155" t="s">
        <v>349</v>
      </c>
      <c r="F8" s="146" t="s">
        <v>725</v>
      </c>
      <c r="H8" s="146">
        <v>4</v>
      </c>
      <c r="I8" s="147" t="s">
        <v>494</v>
      </c>
      <c r="J8" s="149" t="s">
        <v>627</v>
      </c>
      <c r="K8" s="155" t="s">
        <v>330</v>
      </c>
      <c r="L8" s="146" t="s">
        <v>722</v>
      </c>
    </row>
    <row r="9" spans="2:12" x14ac:dyDescent="0.25">
      <c r="B9" s="146">
        <v>5</v>
      </c>
      <c r="C9" s="151" t="s">
        <v>443</v>
      </c>
      <c r="D9" s="154" t="s">
        <v>635</v>
      </c>
      <c r="E9" s="155" t="s">
        <v>340</v>
      </c>
      <c r="F9" s="146" t="s">
        <v>729</v>
      </c>
      <c r="H9" s="146">
        <v>5</v>
      </c>
      <c r="I9" s="147" t="s">
        <v>385</v>
      </c>
      <c r="J9" s="149" t="s">
        <v>612</v>
      </c>
      <c r="K9" s="155" t="s">
        <v>353</v>
      </c>
      <c r="L9" s="146" t="s">
        <v>730</v>
      </c>
    </row>
    <row r="10" spans="2:12" x14ac:dyDescent="0.25">
      <c r="B10" s="146">
        <v>6</v>
      </c>
      <c r="C10" s="151" t="s">
        <v>494</v>
      </c>
      <c r="D10" s="154" t="s">
        <v>616</v>
      </c>
      <c r="E10" s="155" t="s">
        <v>353</v>
      </c>
      <c r="F10" s="146" t="s">
        <v>730</v>
      </c>
      <c r="H10" s="146">
        <v>6</v>
      </c>
      <c r="I10" s="147" t="s">
        <v>431</v>
      </c>
      <c r="J10" s="149" t="s">
        <v>635</v>
      </c>
      <c r="K10" s="155" t="s">
        <v>337</v>
      </c>
      <c r="L10" s="146" t="s">
        <v>720</v>
      </c>
    </row>
    <row r="11" spans="2:12" x14ac:dyDescent="0.25">
      <c r="B11" s="146">
        <v>7</v>
      </c>
      <c r="C11" s="151" t="s">
        <v>385</v>
      </c>
      <c r="D11" s="154" t="s">
        <v>637</v>
      </c>
      <c r="E11" s="155" t="s">
        <v>363</v>
      </c>
      <c r="F11" s="146" t="s">
        <v>721</v>
      </c>
      <c r="H11" s="146">
        <v>7</v>
      </c>
      <c r="I11" s="147" t="s">
        <v>427</v>
      </c>
      <c r="J11" s="149" t="s">
        <v>641</v>
      </c>
      <c r="K11" s="155" t="s">
        <v>349</v>
      </c>
      <c r="L11" s="146" t="s">
        <v>729</v>
      </c>
    </row>
    <row r="12" spans="2:12" x14ac:dyDescent="0.25">
      <c r="B12" s="146">
        <v>8</v>
      </c>
      <c r="C12" s="151" t="s">
        <v>441</v>
      </c>
      <c r="D12" s="154" t="s">
        <v>623</v>
      </c>
      <c r="E12" s="155" t="s">
        <v>322</v>
      </c>
      <c r="F12" s="146" t="s">
        <v>723</v>
      </c>
      <c r="H12" s="146">
        <v>8</v>
      </c>
      <c r="I12" s="147" t="s">
        <v>442</v>
      </c>
      <c r="J12" s="149" t="s">
        <v>613</v>
      </c>
      <c r="K12" s="155" t="s">
        <v>361</v>
      </c>
      <c r="L12" s="146" t="s">
        <v>726</v>
      </c>
    </row>
    <row r="13" spans="2:12" x14ac:dyDescent="0.25">
      <c r="B13" s="146">
        <v>9</v>
      </c>
      <c r="C13" s="151" t="s">
        <v>548</v>
      </c>
      <c r="D13" s="154" t="s">
        <v>641</v>
      </c>
      <c r="E13" s="155" t="s">
        <v>350</v>
      </c>
      <c r="F13" s="146" t="s">
        <v>727</v>
      </c>
      <c r="H13" s="146">
        <v>9</v>
      </c>
      <c r="I13" s="147" t="s">
        <v>512</v>
      </c>
      <c r="J13" s="149" t="s">
        <v>637</v>
      </c>
      <c r="K13" s="155" t="s">
        <v>332</v>
      </c>
      <c r="L13" s="146" t="s">
        <v>723</v>
      </c>
    </row>
    <row r="14" spans="2:12" x14ac:dyDescent="0.25">
      <c r="B14" s="146">
        <v>10</v>
      </c>
      <c r="C14" s="151" t="s">
        <v>503</v>
      </c>
      <c r="D14" s="154" t="s">
        <v>606</v>
      </c>
      <c r="E14" s="155" t="s">
        <v>357</v>
      </c>
      <c r="F14" s="146" t="s">
        <v>726</v>
      </c>
      <c r="H14" s="146">
        <v>10</v>
      </c>
      <c r="I14" s="147" t="s">
        <v>565</v>
      </c>
      <c r="J14" s="149" t="s">
        <v>609</v>
      </c>
      <c r="K14" s="155" t="s">
        <v>322</v>
      </c>
      <c r="L14" s="146" t="s">
        <v>724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C4B32-0427-4464-AF1B-3B83139BC7CA}">
  <dimension ref="A1:A57"/>
  <sheetViews>
    <sheetView zoomScale="110" zoomScaleNormal="110" workbookViewId="0">
      <selection activeCell="A11" sqref="A11"/>
    </sheetView>
  </sheetViews>
  <sheetFormatPr defaultRowHeight="15" x14ac:dyDescent="0.25"/>
  <cols>
    <col min="1" max="1" width="144.5703125" customWidth="1"/>
  </cols>
  <sheetData>
    <row r="1" spans="1:1" x14ac:dyDescent="0.25">
      <c r="A1" s="114" t="s">
        <v>675</v>
      </c>
    </row>
    <row r="2" spans="1:1" x14ac:dyDescent="0.25">
      <c r="A2" s="115" t="s">
        <v>676</v>
      </c>
    </row>
    <row r="3" spans="1:1" x14ac:dyDescent="0.25">
      <c r="A3" s="111" t="s">
        <v>751</v>
      </c>
    </row>
    <row r="4" spans="1:1" x14ac:dyDescent="0.25">
      <c r="A4" s="111" t="s">
        <v>745</v>
      </c>
    </row>
    <row r="5" spans="1:1" x14ac:dyDescent="0.25">
      <c r="A5" s="111" t="s">
        <v>746</v>
      </c>
    </row>
    <row r="6" spans="1:1" x14ac:dyDescent="0.25">
      <c r="A6" s="111" t="s">
        <v>747</v>
      </c>
    </row>
    <row r="7" spans="1:1" x14ac:dyDescent="0.25">
      <c r="A7" s="111"/>
    </row>
    <row r="8" spans="1:1" x14ac:dyDescent="0.25">
      <c r="A8" s="111" t="s">
        <v>748</v>
      </c>
    </row>
    <row r="9" spans="1:1" x14ac:dyDescent="0.25">
      <c r="A9" s="111" t="s">
        <v>749</v>
      </c>
    </row>
    <row r="10" spans="1:1" x14ac:dyDescent="0.25">
      <c r="A10" s="111" t="s">
        <v>750</v>
      </c>
    </row>
    <row r="12" spans="1:1" x14ac:dyDescent="0.25">
      <c r="A12" s="114" t="s">
        <v>673</v>
      </c>
    </row>
    <row r="13" spans="1:1" ht="30.75" customHeight="1" x14ac:dyDescent="0.25">
      <c r="A13" s="112" t="s">
        <v>677</v>
      </c>
    </row>
    <row r="14" spans="1:1" x14ac:dyDescent="0.25">
      <c r="A14" s="112"/>
    </row>
    <row r="15" spans="1:1" x14ac:dyDescent="0.25">
      <c r="A15" s="114" t="s">
        <v>674</v>
      </c>
    </row>
    <row r="16" spans="1:1" x14ac:dyDescent="0.25">
      <c r="A16" s="113" t="s">
        <v>678</v>
      </c>
    </row>
    <row r="17" spans="1:1" x14ac:dyDescent="0.25">
      <c r="A17" s="113"/>
    </row>
    <row r="18" spans="1:1" x14ac:dyDescent="0.25">
      <c r="A18" s="114" t="s">
        <v>732</v>
      </c>
    </row>
    <row r="19" spans="1:1" x14ac:dyDescent="0.25">
      <c r="A19" s="111" t="s">
        <v>733</v>
      </c>
    </row>
    <row r="21" spans="1:1" x14ac:dyDescent="0.25">
      <c r="A21" s="114" t="s">
        <v>679</v>
      </c>
    </row>
    <row r="22" spans="1:1" ht="44.25" customHeight="1" x14ac:dyDescent="0.25">
      <c r="A22" s="116" t="s">
        <v>680</v>
      </c>
    </row>
    <row r="23" spans="1:1" x14ac:dyDescent="0.25">
      <c r="A23" s="123" t="s">
        <v>682</v>
      </c>
    </row>
    <row r="25" spans="1:1" x14ac:dyDescent="0.25">
      <c r="A25" s="114" t="s">
        <v>681</v>
      </c>
    </row>
    <row r="26" spans="1:1" x14ac:dyDescent="0.25">
      <c r="A26" s="114"/>
    </row>
    <row r="27" spans="1:1" x14ac:dyDescent="0.25">
      <c r="A27" s="126" t="s">
        <v>683</v>
      </c>
    </row>
    <row r="28" spans="1:1" x14ac:dyDescent="0.25">
      <c r="A28" s="126" t="s">
        <v>684</v>
      </c>
    </row>
    <row r="29" spans="1:1" x14ac:dyDescent="0.25">
      <c r="A29" s="126" t="s">
        <v>685</v>
      </c>
    </row>
    <row r="30" spans="1:1" x14ac:dyDescent="0.25">
      <c r="A30" s="126" t="s">
        <v>686</v>
      </c>
    </row>
    <row r="31" spans="1:1" x14ac:dyDescent="0.25">
      <c r="A31" s="134" t="s">
        <v>689</v>
      </c>
    </row>
    <row r="32" spans="1:1" x14ac:dyDescent="0.25">
      <c r="A32" s="126" t="s">
        <v>687</v>
      </c>
    </row>
    <row r="33" spans="1:1" x14ac:dyDescent="0.25">
      <c r="A33" s="126" t="s">
        <v>688</v>
      </c>
    </row>
    <row r="34" spans="1:1" x14ac:dyDescent="0.25">
      <c r="A34" s="132" t="s">
        <v>690</v>
      </c>
    </row>
    <row r="35" spans="1:1" x14ac:dyDescent="0.25">
      <c r="A35" s="24"/>
    </row>
    <row r="36" spans="1:1" x14ac:dyDescent="0.25">
      <c r="A36" s="129" t="s">
        <v>691</v>
      </c>
    </row>
    <row r="37" spans="1:1" x14ac:dyDescent="0.25">
      <c r="A37" s="130" t="s">
        <v>694</v>
      </c>
    </row>
    <row r="38" spans="1:1" x14ac:dyDescent="0.25">
      <c r="A38" s="129" t="s">
        <v>700</v>
      </c>
    </row>
    <row r="39" spans="1:1" x14ac:dyDescent="0.25">
      <c r="A39" s="130" t="s">
        <v>701</v>
      </c>
    </row>
    <row r="40" spans="1:1" x14ac:dyDescent="0.25">
      <c r="A40" s="129" t="s">
        <v>699</v>
      </c>
    </row>
    <row r="41" spans="1:1" x14ac:dyDescent="0.25">
      <c r="A41" s="130" t="s">
        <v>695</v>
      </c>
    </row>
    <row r="42" spans="1:1" x14ac:dyDescent="0.25">
      <c r="A42" s="129" t="s">
        <v>692</v>
      </c>
    </row>
    <row r="43" spans="1:1" x14ac:dyDescent="0.25">
      <c r="A43" s="130" t="s">
        <v>696</v>
      </c>
    </row>
    <row r="44" spans="1:1" ht="30" x14ac:dyDescent="0.25">
      <c r="A44" s="129" t="s">
        <v>693</v>
      </c>
    </row>
    <row r="45" spans="1:1" x14ac:dyDescent="0.25">
      <c r="A45" s="130" t="s">
        <v>697</v>
      </c>
    </row>
    <row r="46" spans="1:1" x14ac:dyDescent="0.25">
      <c r="A46" s="129" t="s">
        <v>735</v>
      </c>
    </row>
    <row r="47" spans="1:1" x14ac:dyDescent="0.25">
      <c r="A47" s="130" t="s">
        <v>736</v>
      </c>
    </row>
    <row r="48" spans="1:1" x14ac:dyDescent="0.25">
      <c r="A48" s="129" t="s">
        <v>702</v>
      </c>
    </row>
    <row r="49" spans="1:1" x14ac:dyDescent="0.25">
      <c r="A49" s="130" t="s">
        <v>698</v>
      </c>
    </row>
    <row r="50" spans="1:1" ht="30" x14ac:dyDescent="0.25">
      <c r="A50" s="131" t="s">
        <v>704</v>
      </c>
    </row>
    <row r="52" spans="1:1" x14ac:dyDescent="0.25">
      <c r="A52" s="127" t="s">
        <v>703</v>
      </c>
    </row>
    <row r="53" spans="1:1" ht="30" x14ac:dyDescent="0.25">
      <c r="A53" s="127" t="s">
        <v>739</v>
      </c>
    </row>
    <row r="54" spans="1:1" x14ac:dyDescent="0.25">
      <c r="A54" s="128" t="s">
        <v>753</v>
      </c>
    </row>
    <row r="56" spans="1:1" x14ac:dyDescent="0.25">
      <c r="A56" s="124" t="s">
        <v>734</v>
      </c>
    </row>
    <row r="57" spans="1:1" x14ac:dyDescent="0.25">
      <c r="A57" s="125" t="s">
        <v>754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Community_County_State_DEC2020</vt:lpstr>
      <vt:lpstr>Region_DEC2020</vt:lpstr>
      <vt:lpstr>Top10_Lists</vt:lpstr>
      <vt:lpstr>Metadata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Behrang Bidadian</dc:creator>
  <cp:lastModifiedBy>Behrang Bidadian</cp:lastModifiedBy>
  <dcterms:created xsi:type="dcterms:W3CDTF">2024-08-30T17:58:38Z</dcterms:created>
  <dcterms:modified xsi:type="dcterms:W3CDTF">2024-09-06T16:32:28Z</dcterms:modified>
</cp:coreProperties>
</file>