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pub\RA\HL\MIT\MAPPING\SFHA-Change\Bldg-Counts\"/>
    </mc:Choice>
  </mc:AlternateContent>
  <xr:revisionPtr revIDLastSave="0" documentId="13_ncr:1_{0EEF66DA-7CB0-43A7-9035-92E3AB4FBD06}" xr6:coauthVersionLast="47" xr6:coauthVersionMax="47" xr10:uidLastSave="{00000000-0000-0000-0000-000000000000}"/>
  <bookViews>
    <workbookView xWindow="1560" yWindow="1560" windowWidth="22875" windowHeight="18375" xr2:uid="{B3CE776C-45DD-418B-A508-7C8F99E97B03}"/>
  </bookViews>
  <sheets>
    <sheet name="McDowell" sheetId="1" r:id="rId1"/>
    <sheet name="Wyom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2" l="1"/>
  <c r="G8" i="2"/>
  <c r="E8" i="2"/>
  <c r="D8" i="2"/>
  <c r="C8" i="2"/>
  <c r="B8" i="2"/>
  <c r="K7" i="2"/>
  <c r="J7" i="2"/>
  <c r="H7" i="2"/>
  <c r="F7" i="2"/>
  <c r="K6" i="2"/>
  <c r="J6" i="2"/>
  <c r="H6" i="2"/>
  <c r="F6" i="2"/>
  <c r="K5" i="2"/>
  <c r="J5" i="2"/>
  <c r="H5" i="2"/>
  <c r="F5" i="2"/>
  <c r="K4" i="2"/>
  <c r="J4" i="2"/>
  <c r="H4" i="2"/>
  <c r="F4" i="2"/>
  <c r="I15" i="1"/>
  <c r="G15" i="1"/>
  <c r="E15" i="1"/>
  <c r="D15" i="1"/>
  <c r="C15" i="1"/>
  <c r="B15" i="1"/>
  <c r="K14" i="1"/>
  <c r="J14" i="1"/>
  <c r="H14" i="1"/>
  <c r="F14" i="1"/>
  <c r="K13" i="1"/>
  <c r="J13" i="1"/>
  <c r="H13" i="1"/>
  <c r="F13" i="1"/>
  <c r="K12" i="1"/>
  <c r="J12" i="1"/>
  <c r="H12" i="1"/>
  <c r="F12" i="1"/>
  <c r="K11" i="1"/>
  <c r="J11" i="1"/>
  <c r="H11" i="1"/>
  <c r="F11" i="1"/>
  <c r="K10" i="1"/>
  <c r="J10" i="1"/>
  <c r="H10" i="1"/>
  <c r="F10" i="1"/>
  <c r="K9" i="1"/>
  <c r="J9" i="1"/>
  <c r="H9" i="1"/>
  <c r="F9" i="1"/>
  <c r="K8" i="1"/>
  <c r="J8" i="1"/>
  <c r="H8" i="1"/>
  <c r="F8" i="1"/>
  <c r="K7" i="1"/>
  <c r="J7" i="1"/>
  <c r="H7" i="1"/>
  <c r="F7" i="1"/>
  <c r="K6" i="1"/>
  <c r="J6" i="1"/>
  <c r="H6" i="1"/>
  <c r="F6" i="1"/>
  <c r="K5" i="1"/>
  <c r="J5" i="1"/>
  <c r="H5" i="1"/>
  <c r="F5" i="1"/>
  <c r="K4" i="1"/>
  <c r="J4" i="1"/>
  <c r="H4" i="1"/>
  <c r="F4" i="1"/>
  <c r="F8" i="2" l="1"/>
  <c r="K8" i="2"/>
  <c r="J8" i="2"/>
  <c r="H8" i="2"/>
  <c r="F15" i="1"/>
  <c r="J15" i="1"/>
  <c r="H15" i="1"/>
  <c r="K15" i="1"/>
</calcChain>
</file>

<file path=xl/sharedStrings.xml><?xml version="1.0" encoding="utf-8"?>
<sst xmlns="http://schemas.openxmlformats.org/spreadsheetml/2006/main" count="65" uniqueCount="32">
  <si>
    <t>Compare to FRR counts</t>
  </si>
  <si>
    <t>Remaining in SFHA</t>
  </si>
  <si>
    <t>No Change Floodway</t>
  </si>
  <si>
    <t>Mapped In SFHA</t>
  </si>
  <si>
    <t>Mapped In Floodway</t>
  </si>
  <si>
    <t>Newly Mapped in SFHA</t>
  </si>
  <si>
    <t>SFHA to Floodway</t>
  </si>
  <si>
    <t>Newly Mapped Out of SFHA</t>
  </si>
  <si>
    <t>Net Change</t>
  </si>
  <si>
    <t>Total Structures in New SFHA</t>
  </si>
  <si>
    <t>Anawalt, Town of</t>
  </si>
  <si>
    <t>Bradshaw, Town of</t>
  </si>
  <si>
    <t>Davy, Town of</t>
  </si>
  <si>
    <t>Gary, City of</t>
  </si>
  <si>
    <t>Iaeger, Town of</t>
  </si>
  <si>
    <t>Keystone, Town of</t>
  </si>
  <si>
    <t>Kimball, Town of</t>
  </si>
  <si>
    <t>Northfork, Town of</t>
  </si>
  <si>
    <t>War, Town of</t>
  </si>
  <si>
    <t>Welch, City of</t>
  </si>
  <si>
    <t>McDowell County* (Unincorporated)</t>
  </si>
  <si>
    <t>Total</t>
  </si>
  <si>
    <t>BLRA Link</t>
  </si>
  <si>
    <t>Building Counts from FEMA's Flood Risk Review meeting</t>
  </si>
  <si>
    <t>Mullens, City of</t>
  </si>
  <si>
    <t>Oceana, Town of</t>
  </si>
  <si>
    <t>Pineville, Town of</t>
  </si>
  <si>
    <t>Wyoming County* (Unincorporated)</t>
  </si>
  <si>
    <t>Preliminary Floodway Count</t>
  </si>
  <si>
    <t>PRELIMINARY FLOODPLAIN BUILDING COUNTS</t>
  </si>
  <si>
    <t>** MCDOWELL COUNTY **</t>
  </si>
  <si>
    <t>** WYOMING COUNTY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</si>
</sst>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=0]&quot;-&quot;;General"/>
    <numFmt numFmtId="165" formatCode="\+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DF1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58B"/>
        <bgColor indexed="64"/>
      </patternFill>
    </fill>
    <fill>
      <patternFill patternType="solid">
        <fgColor rgb="FFFFF2A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/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65" fontId="0" fillId="9" borderId="13" xfId="0" applyNumberFormat="1" applyFill="1" applyBorder="1" applyAlignment="1">
      <alignment horizontal="center" vertical="center"/>
    </xf>
    <xf numFmtId="3" fontId="0" fillId="0" borderId="14" xfId="1" applyNumberFormat="1" applyFont="1" applyBorder="1" applyAlignment="1">
      <alignment horizontal="center" vertical="center"/>
    </xf>
    <xf numFmtId="0" fontId="0" fillId="8" borderId="15" xfId="0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5" fontId="0" fillId="9" borderId="19" xfId="0" applyNumberFormat="1" applyFill="1" applyBorder="1" applyAlignment="1">
      <alignment horizontal="center" vertical="center"/>
    </xf>
    <xf numFmtId="3" fontId="0" fillId="0" borderId="20" xfId="1" applyNumberFormat="1" applyFont="1" applyBorder="1" applyAlignment="1">
      <alignment horizontal="center" vertical="center"/>
    </xf>
    <xf numFmtId="164" fontId="0" fillId="10" borderId="19" xfId="0" applyNumberFormat="1" applyFill="1" applyBorder="1" applyAlignment="1">
      <alignment horizontal="center" vertical="center"/>
    </xf>
    <xf numFmtId="0" fontId="0" fillId="8" borderId="15" xfId="0" applyFill="1" applyBorder="1" applyAlignment="1">
      <alignment vertical="center"/>
    </xf>
    <xf numFmtId="0" fontId="0" fillId="8" borderId="21" xfId="0" applyFill="1" applyBorder="1" applyAlignment="1">
      <alignment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3" fontId="8" fillId="11" borderId="2" xfId="0" applyNumberFormat="1" applyFont="1" applyFill="1" applyBorder="1" applyAlignment="1">
      <alignment horizontal="center" vertical="center" wrapText="1"/>
    </xf>
    <xf numFmtId="3" fontId="8" fillId="11" borderId="4" xfId="0" applyNumberFormat="1" applyFont="1" applyFill="1" applyBorder="1" applyAlignment="1">
      <alignment horizontal="center" vertical="center" wrapText="1"/>
    </xf>
    <xf numFmtId="3" fontId="8" fillId="11" borderId="25" xfId="0" applyNumberFormat="1" applyFont="1" applyFill="1" applyBorder="1" applyAlignment="1">
      <alignment horizontal="center" vertical="center" wrapText="1"/>
    </xf>
    <xf numFmtId="3" fontId="8" fillId="11" borderId="26" xfId="0" applyNumberFormat="1" applyFont="1" applyFill="1" applyBorder="1" applyAlignment="1">
      <alignment horizontal="center" vertical="center" wrapText="1"/>
    </xf>
    <xf numFmtId="3" fontId="8" fillId="11" borderId="7" xfId="0" applyNumberFormat="1" applyFont="1" applyFill="1" applyBorder="1" applyAlignment="1">
      <alignment horizontal="center" vertical="center" wrapText="1"/>
    </xf>
    <xf numFmtId="165" fontId="2" fillId="9" borderId="8" xfId="0" applyNumberFormat="1" applyFont="1" applyFill="1" applyBorder="1" applyAlignment="1">
      <alignment horizontal="center" vertical="center"/>
    </xf>
    <xf numFmtId="3" fontId="2" fillId="12" borderId="8" xfId="0" applyNumberFormat="1" applyFont="1" applyFill="1" applyBorder="1" applyAlignment="1">
      <alignment horizontal="center" vertical="center"/>
    </xf>
    <xf numFmtId="0" fontId="4" fillId="0" borderId="0" xfId="2"/>
    <xf numFmtId="0" fontId="9" fillId="0" borderId="0" xfId="0" applyFont="1"/>
    <xf numFmtId="164" fontId="6" fillId="0" borderId="27" xfId="0" applyNumberFormat="1" applyFon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5" fontId="0" fillId="9" borderId="33" xfId="0" applyNumberForma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3" fontId="2" fillId="11" borderId="3" xfId="0" applyNumberFormat="1" applyFont="1" applyFill="1" applyBorder="1" applyAlignment="1">
      <alignment horizontal="center" vertical="center"/>
    </xf>
    <xf numFmtId="3" fontId="2" fillId="11" borderId="4" xfId="0" applyNumberFormat="1" applyFont="1" applyFill="1" applyBorder="1" applyAlignment="1">
      <alignment horizontal="center" vertical="center" wrapText="1"/>
    </xf>
    <xf numFmtId="3" fontId="2" fillId="11" borderId="4" xfId="0" applyNumberFormat="1" applyFont="1" applyFill="1" applyBorder="1" applyAlignment="1">
      <alignment horizontal="center" vertical="center"/>
    </xf>
    <xf numFmtId="3" fontId="2" fillId="11" borderId="7" xfId="0" applyNumberFormat="1" applyFont="1" applyFill="1" applyBorder="1" applyAlignment="1">
      <alignment horizontal="center" vertical="center"/>
    </xf>
    <xf numFmtId="165" fontId="2" fillId="9" borderId="35" xfId="0" applyNumberFormat="1" applyFont="1" applyFill="1" applyBorder="1" applyAlignment="1">
      <alignment horizontal="center" vertical="center"/>
    </xf>
    <xf numFmtId="3" fontId="2" fillId="12" borderId="35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17" xfId="0" applyBorder="1"/>
    <xf numFmtId="0" fontId="0" fillId="0" borderId="0" xfId="0" applyAlignment="1">
      <alignment wrapText="1"/>
    </xf>
    <xf numFmtId="0" fontId="2" fillId="13" borderId="0" xfId="0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1562101</xdr:colOff>
      <xdr:row>20</xdr:row>
      <xdr:rowOff>9525</xdr:rowOff>
    </xdr:from>
    <xdr:to>
      <xdr:col>9</xdr:col>
      <xdr:colOff>1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D2FA2-71EE-4D32-A262-F618A936C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523"/>
        <a:stretch>
          <a:fillRect/>
        </a:stretch>
      </xdr:blipFill>
      <xdr:spPr>
        <a:xfrm>
          <a:off x="1562101" y="6619875"/>
          <a:ext cx="775335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1352551</xdr:colOff>
      <xdr:row>14</xdr:row>
      <xdr:rowOff>76200</xdr:rowOff>
    </xdr:from>
    <xdr:to>
      <xdr:col>8</xdr:col>
      <xdr:colOff>171451</xdr:colOff>
      <xdr:row>25</xdr:row>
      <xdr:rowOff>171749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780F6-6876-43FA-B5AD-2F0D7E54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1" y="4210050"/>
          <a:ext cx="6838950" cy="219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vfrf.org/wvre/blra/?s=p4sgAR" TargetMode="External"/><Relationship Id="rId7" Type="http://schemas.openxmlformats.org/officeDocument/2006/relationships/hyperlink" Target="https://www.wvfrf.org/wvre/blra/?s=iBknJ4" TargetMode="External"/><Relationship Id="rId2" Type="http://schemas.openxmlformats.org/officeDocument/2006/relationships/hyperlink" Target="https://www.wvfrf.org/wvre/blra/?s=tfafKr" TargetMode="External"/><Relationship Id="rId1" Type="http://schemas.openxmlformats.org/officeDocument/2006/relationships/hyperlink" Target="https://www.wvfrf.org/wvre/blra/?s=qXigeU" TargetMode="External"/><Relationship Id="rId6" Type="http://schemas.openxmlformats.org/officeDocument/2006/relationships/hyperlink" Target="https://www.wvfrf.org/wvre/blra/?s=FyjSiK" TargetMode="External"/><Relationship Id="rId5" Type="http://schemas.openxmlformats.org/officeDocument/2006/relationships/hyperlink" Target="https://www.wvfrf.org/wvre/blra/?s=hNRdLT" TargetMode="External"/><Relationship Id="rId4" Type="http://schemas.openxmlformats.org/officeDocument/2006/relationships/hyperlink" Target="https://www.wvfrf.org/wvre/blra/?s=rIeuZ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wvfrf.org/wvre/blra/?s=evB-Ur" TargetMode="External"/><Relationship Id="rId7" Type="http://schemas.openxmlformats.org/officeDocument/2006/relationships/hyperlink" Target="https://www.wvfrf.org/wvre/blra/?s=2dyADe" TargetMode="External"/><Relationship Id="rId2" Type="http://schemas.openxmlformats.org/officeDocument/2006/relationships/hyperlink" Target="https://www.wvfrf.org/wvre/blra/?s=rV5GeI" TargetMode="External"/><Relationship Id="rId1" Type="http://schemas.openxmlformats.org/officeDocument/2006/relationships/hyperlink" Target="https://www.wvfrf.org/wvre/blra/?s=IQU7wv" TargetMode="External"/><Relationship Id="rId6" Type="http://schemas.openxmlformats.org/officeDocument/2006/relationships/hyperlink" Target="https://www.wvfrf.org/wvre/blra/?s=VXScgy" TargetMode="External"/><Relationship Id="rId5" Type="http://schemas.openxmlformats.org/officeDocument/2006/relationships/hyperlink" Target="https://www.wvfrf.org/wvre/blra/?s=Nj-Xn1" TargetMode="External"/><Relationship Id="rId4" Type="http://schemas.openxmlformats.org/officeDocument/2006/relationships/hyperlink" Target="https://www.wvfrf.org/wvre/blra/?s=z-x-HF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7F28-4B14-429F-BADD-548E26ACA5F0}">
  <sheetPr>
    <pageSetUpPr fitToPage="1"/>
  </sheetPr>
  <dimension ref="A1:L20"/>
  <sheetViews>
    <sheetView tabSelected="1" workbookViewId="0"/>
  </sheetViews>
  <sheetFormatPr defaultRowHeight="15" x14ac:dyDescent="0.25"/>
  <cols>
    <col min="1" max="1" width="25.42578125" customWidth="1"/>
    <col min="2" max="11" width="14.28515625" customWidth="1"/>
  </cols>
  <sheetData>
    <row r="1" spans="1:12" x14ac:dyDescent="0.25">
      <c r="A1" s="66" t="s">
        <v>30</v>
      </c>
    </row>
    <row r="2" spans="1:12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2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2" ht="30" customHeight="1" x14ac:dyDescent="0.25">
      <c r="A4" s="12" t="s">
        <v>10</v>
      </c>
      <c r="B4" s="13">
        <v>25</v>
      </c>
      <c r="C4" s="14">
        <v>20</v>
      </c>
      <c r="D4" s="15">
        <v>6</v>
      </c>
      <c r="E4" s="14">
        <v>0</v>
      </c>
      <c r="F4" s="14">
        <f>SUM(D4+E4)</f>
        <v>6</v>
      </c>
      <c r="G4" s="14">
        <v>1</v>
      </c>
      <c r="H4" s="14">
        <f>SUM(C4,E4,G4)</f>
        <v>21</v>
      </c>
      <c r="I4" s="16">
        <v>1</v>
      </c>
      <c r="J4" s="17">
        <f>D4+E4-I4</f>
        <v>5</v>
      </c>
      <c r="K4" s="18">
        <f>SUM(B4:E4,G4)</f>
        <v>52</v>
      </c>
    </row>
    <row r="5" spans="1:12" ht="30" customHeight="1" x14ac:dyDescent="0.25">
      <c r="A5" s="19" t="s">
        <v>11</v>
      </c>
      <c r="B5" s="20">
        <v>17</v>
      </c>
      <c r="C5" s="21">
        <v>2</v>
      </c>
      <c r="D5" s="22">
        <v>31</v>
      </c>
      <c r="E5" s="21">
        <v>0</v>
      </c>
      <c r="F5" s="14">
        <f t="shared" ref="F5:F14" si="0">SUM(D5+E5)</f>
        <v>31</v>
      </c>
      <c r="G5" s="21">
        <v>1</v>
      </c>
      <c r="H5" s="21">
        <f t="shared" ref="H5:H14" si="1">SUM(C5,E5,G5)</f>
        <v>3</v>
      </c>
      <c r="I5" s="23">
        <v>0</v>
      </c>
      <c r="J5" s="24">
        <f t="shared" ref="J5:J14" si="2">D5+E5-I5</f>
        <v>31</v>
      </c>
      <c r="K5" s="25">
        <f t="shared" ref="K5:K14" si="3">SUM(B5:E5,G5)</f>
        <v>51</v>
      </c>
    </row>
    <row r="6" spans="1:12" ht="30" customHeight="1" x14ac:dyDescent="0.25">
      <c r="A6" s="19" t="s">
        <v>12</v>
      </c>
      <c r="B6" s="20">
        <v>44</v>
      </c>
      <c r="C6" s="21">
        <v>5</v>
      </c>
      <c r="D6" s="22">
        <v>3</v>
      </c>
      <c r="E6" s="21">
        <v>0</v>
      </c>
      <c r="F6" s="14">
        <f t="shared" si="0"/>
        <v>3</v>
      </c>
      <c r="G6" s="21">
        <v>0</v>
      </c>
      <c r="H6" s="21">
        <f t="shared" si="1"/>
        <v>5</v>
      </c>
      <c r="I6" s="23">
        <v>4</v>
      </c>
      <c r="J6" s="26">
        <f t="shared" si="2"/>
        <v>-1</v>
      </c>
      <c r="K6" s="25">
        <f t="shared" si="3"/>
        <v>52</v>
      </c>
    </row>
    <row r="7" spans="1:12" ht="30" customHeight="1" x14ac:dyDescent="0.25">
      <c r="A7" s="19" t="s">
        <v>13</v>
      </c>
      <c r="B7" s="20">
        <v>207</v>
      </c>
      <c r="C7" s="21">
        <v>20</v>
      </c>
      <c r="D7" s="22">
        <v>12</v>
      </c>
      <c r="E7" s="21">
        <v>0</v>
      </c>
      <c r="F7" s="14">
        <f t="shared" si="0"/>
        <v>12</v>
      </c>
      <c r="G7" s="21">
        <v>3</v>
      </c>
      <c r="H7" s="21">
        <f t="shared" si="1"/>
        <v>23</v>
      </c>
      <c r="I7" s="23">
        <v>40</v>
      </c>
      <c r="J7" s="26">
        <f t="shared" si="2"/>
        <v>-28</v>
      </c>
      <c r="K7" s="25">
        <f t="shared" si="3"/>
        <v>242</v>
      </c>
    </row>
    <row r="8" spans="1:12" ht="30" customHeight="1" x14ac:dyDescent="0.25">
      <c r="A8" s="19" t="s">
        <v>14</v>
      </c>
      <c r="B8" s="20">
        <v>43</v>
      </c>
      <c r="C8" s="21">
        <v>1</v>
      </c>
      <c r="D8" s="22">
        <v>15</v>
      </c>
      <c r="E8" s="21">
        <v>0</v>
      </c>
      <c r="F8" s="14">
        <f t="shared" si="0"/>
        <v>15</v>
      </c>
      <c r="G8" s="21">
        <v>0</v>
      </c>
      <c r="H8" s="21">
        <f t="shared" si="1"/>
        <v>1</v>
      </c>
      <c r="I8" s="23">
        <v>3</v>
      </c>
      <c r="J8" s="24">
        <f t="shared" si="2"/>
        <v>12</v>
      </c>
      <c r="K8" s="25">
        <f t="shared" si="3"/>
        <v>59</v>
      </c>
    </row>
    <row r="9" spans="1:12" ht="30" customHeight="1" x14ac:dyDescent="0.25">
      <c r="A9" s="19" t="s">
        <v>15</v>
      </c>
      <c r="B9" s="20">
        <v>52</v>
      </c>
      <c r="C9" s="21">
        <v>13</v>
      </c>
      <c r="D9" s="22">
        <v>3</v>
      </c>
      <c r="E9" s="21">
        <v>0</v>
      </c>
      <c r="F9" s="14">
        <f t="shared" si="0"/>
        <v>3</v>
      </c>
      <c r="G9" s="21">
        <v>3</v>
      </c>
      <c r="H9" s="21">
        <f t="shared" si="1"/>
        <v>16</v>
      </c>
      <c r="I9" s="23">
        <v>16</v>
      </c>
      <c r="J9" s="26">
        <f t="shared" si="2"/>
        <v>-13</v>
      </c>
      <c r="K9" s="25">
        <f t="shared" si="3"/>
        <v>71</v>
      </c>
    </row>
    <row r="10" spans="1:12" ht="30" customHeight="1" x14ac:dyDescent="0.25">
      <c r="A10" s="19" t="s">
        <v>16</v>
      </c>
      <c r="B10" s="20">
        <v>33</v>
      </c>
      <c r="C10" s="21">
        <v>25</v>
      </c>
      <c r="D10" s="22">
        <v>2</v>
      </c>
      <c r="E10" s="21">
        <v>0</v>
      </c>
      <c r="F10" s="14">
        <f t="shared" si="0"/>
        <v>2</v>
      </c>
      <c r="G10" s="21">
        <v>3</v>
      </c>
      <c r="H10" s="21">
        <f t="shared" si="1"/>
        <v>28</v>
      </c>
      <c r="I10" s="23">
        <v>13</v>
      </c>
      <c r="J10" s="26">
        <f t="shared" si="2"/>
        <v>-11</v>
      </c>
      <c r="K10" s="25">
        <f t="shared" si="3"/>
        <v>63</v>
      </c>
    </row>
    <row r="11" spans="1:12" ht="30" customHeight="1" x14ac:dyDescent="0.25">
      <c r="A11" s="19" t="s">
        <v>17</v>
      </c>
      <c r="B11" s="20">
        <v>101</v>
      </c>
      <c r="C11" s="21">
        <v>5</v>
      </c>
      <c r="D11" s="22">
        <v>15</v>
      </c>
      <c r="E11" s="21">
        <v>0</v>
      </c>
      <c r="F11" s="14">
        <f t="shared" si="0"/>
        <v>15</v>
      </c>
      <c r="G11" s="21">
        <v>18</v>
      </c>
      <c r="H11" s="21">
        <f t="shared" si="1"/>
        <v>23</v>
      </c>
      <c r="I11" s="23">
        <v>3</v>
      </c>
      <c r="J11" s="24">
        <f t="shared" si="2"/>
        <v>12</v>
      </c>
      <c r="K11" s="25">
        <f t="shared" si="3"/>
        <v>139</v>
      </c>
    </row>
    <row r="12" spans="1:12" ht="30" customHeight="1" x14ac:dyDescent="0.25">
      <c r="A12" s="19" t="s">
        <v>18</v>
      </c>
      <c r="B12" s="20">
        <v>57</v>
      </c>
      <c r="C12" s="21">
        <v>7</v>
      </c>
      <c r="D12" s="22">
        <v>29</v>
      </c>
      <c r="E12" s="21">
        <v>2</v>
      </c>
      <c r="F12" s="14">
        <f t="shared" si="0"/>
        <v>31</v>
      </c>
      <c r="G12" s="21">
        <v>10</v>
      </c>
      <c r="H12" s="21">
        <f t="shared" si="1"/>
        <v>19</v>
      </c>
      <c r="I12" s="23">
        <v>7</v>
      </c>
      <c r="J12" s="24">
        <f t="shared" si="2"/>
        <v>24</v>
      </c>
      <c r="K12" s="25">
        <f t="shared" si="3"/>
        <v>105</v>
      </c>
    </row>
    <row r="13" spans="1:12" ht="30" customHeight="1" x14ac:dyDescent="0.25">
      <c r="A13" s="27" t="s">
        <v>19</v>
      </c>
      <c r="B13" s="20">
        <v>174</v>
      </c>
      <c r="C13" s="21">
        <v>88</v>
      </c>
      <c r="D13" s="22">
        <v>65</v>
      </c>
      <c r="E13" s="21">
        <v>2</v>
      </c>
      <c r="F13" s="14">
        <f t="shared" si="0"/>
        <v>67</v>
      </c>
      <c r="G13" s="21">
        <v>23</v>
      </c>
      <c r="H13" s="21">
        <f t="shared" si="1"/>
        <v>113</v>
      </c>
      <c r="I13" s="23">
        <v>39</v>
      </c>
      <c r="J13" s="24">
        <f t="shared" si="2"/>
        <v>28</v>
      </c>
      <c r="K13" s="25">
        <f t="shared" si="3"/>
        <v>352</v>
      </c>
    </row>
    <row r="14" spans="1:12" ht="30" customHeight="1" thickBot="1" x14ac:dyDescent="0.3">
      <c r="A14" s="28" t="s">
        <v>20</v>
      </c>
      <c r="B14" s="29">
        <v>1003</v>
      </c>
      <c r="C14" s="30">
        <v>103</v>
      </c>
      <c r="D14" s="31">
        <v>1082</v>
      </c>
      <c r="E14" s="30">
        <v>13</v>
      </c>
      <c r="F14" s="32">
        <f t="shared" si="0"/>
        <v>1095</v>
      </c>
      <c r="G14" s="30">
        <v>42</v>
      </c>
      <c r="H14" s="33">
        <f t="shared" si="1"/>
        <v>158</v>
      </c>
      <c r="I14" s="34">
        <v>292</v>
      </c>
      <c r="J14" s="24">
        <f t="shared" si="2"/>
        <v>803</v>
      </c>
      <c r="K14" s="25">
        <f t="shared" si="3"/>
        <v>2243</v>
      </c>
    </row>
    <row r="15" spans="1:12" ht="15.75" thickBot="1" x14ac:dyDescent="0.3">
      <c r="A15" s="35" t="s">
        <v>21</v>
      </c>
      <c r="B15" s="36">
        <f>SUM(B4:B14)</f>
        <v>1756</v>
      </c>
      <c r="C15" s="37">
        <f t="shared" ref="C15" si="4">SUM(C4:C14)</f>
        <v>289</v>
      </c>
      <c r="D15" s="37">
        <f>SUM(D4:D14)</f>
        <v>1263</v>
      </c>
      <c r="E15" s="37">
        <f t="shared" ref="E15" si="5">SUM(E4:E14)</f>
        <v>17</v>
      </c>
      <c r="F15" s="38">
        <f>SUM(F4:F14)</f>
        <v>1280</v>
      </c>
      <c r="G15" s="37">
        <f t="shared" ref="G15:K15" si="6">SUM(G4:G14)</f>
        <v>104</v>
      </c>
      <c r="H15" s="39">
        <f>SUM(H4:H14)</f>
        <v>410</v>
      </c>
      <c r="I15" s="40">
        <f t="shared" si="6"/>
        <v>418</v>
      </c>
      <c r="J15" s="41">
        <f t="shared" si="6"/>
        <v>862</v>
      </c>
      <c r="K15" s="42">
        <f t="shared" si="6"/>
        <v>3429</v>
      </c>
      <c r="L15" s="63"/>
    </row>
    <row r="16" spans="1:12" x14ac:dyDescent="0.25">
      <c r="B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K16" s="43" t="s">
        <v>22</v>
      </c>
    </row>
    <row r="20" spans="2:2" x14ac:dyDescent="0.25">
      <c r="B20" s="44" t="s">
        <v>23</v>
      </c>
    </row>
  </sheetData>
  <hyperlinks>
    <hyperlink ref="B16" r:id="rId1" xr:uid="{850A8806-A4E9-4D10-A6D7-18453F34937E}"/>
    <hyperlink ref="F16" r:id="rId2" xr:uid="{A9370684-DF63-4E33-A335-D3E0283A9D90}"/>
    <hyperlink ref="I16" r:id="rId3" xr:uid="{330799F5-A4FF-4A4C-9658-48285DEF7D15}"/>
    <hyperlink ref="K16" r:id="rId4" xr:uid="{0966CA5E-6533-4784-9DC0-A5ADBF586EAB}"/>
    <hyperlink ref="E16" r:id="rId5" xr:uid="{DAA4EDE7-00DF-42E4-AB65-C1A6F51071CE}"/>
    <hyperlink ref="G16" r:id="rId6" xr:uid="{37AA25AE-AF4A-4C7E-B6A2-B715EEBFB5E2}"/>
    <hyperlink ref="H16" r:id="rId7" xr:uid="{47AE41C4-55E8-425D-AF66-906E037A691F}"/>
  </hyperlinks>
  <pageMargins left="0.25" right="0.25" top="0.75" bottom="0.75" header="0.3" footer="0.3"/>
  <pageSetup scale="79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E70F-15C1-44D8-AAC8-B9CF34A9B613}">
  <dimension ref="A1:K16"/>
  <sheetViews>
    <sheetView workbookViewId="0"/>
  </sheetViews>
  <sheetFormatPr defaultRowHeight="15" x14ac:dyDescent="0.25"/>
  <cols>
    <col min="1" max="1" width="20.28515625" customWidth="1"/>
    <col min="2" max="11" width="14.28515625" customWidth="1"/>
  </cols>
  <sheetData>
    <row r="1" spans="1:11" x14ac:dyDescent="0.25">
      <c r="A1" s="66" t="s">
        <v>31</v>
      </c>
    </row>
    <row r="2" spans="1:11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1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1" ht="30" customHeight="1" x14ac:dyDescent="0.25">
      <c r="A4" s="12" t="s">
        <v>24</v>
      </c>
      <c r="B4" s="45">
        <v>64</v>
      </c>
      <c r="C4" s="46">
        <v>12</v>
      </c>
      <c r="D4" s="47">
        <v>136</v>
      </c>
      <c r="E4" s="46">
        <v>0</v>
      </c>
      <c r="F4" s="46">
        <f>SUM(D4+E4)</f>
        <v>136</v>
      </c>
      <c r="G4" s="46">
        <v>14</v>
      </c>
      <c r="H4" s="46">
        <f>SUM(C4,E4,G4)</f>
        <v>26</v>
      </c>
      <c r="I4" s="48">
        <v>14</v>
      </c>
      <c r="J4" s="24">
        <f>D4+E4-I4</f>
        <v>122</v>
      </c>
      <c r="K4" s="49">
        <f>SUM(B4:E4,G4)</f>
        <v>226</v>
      </c>
    </row>
    <row r="5" spans="1:11" ht="30" customHeight="1" x14ac:dyDescent="0.25">
      <c r="A5" s="19" t="s">
        <v>25</v>
      </c>
      <c r="B5" s="20">
        <v>100</v>
      </c>
      <c r="C5" s="21">
        <v>10</v>
      </c>
      <c r="D5" s="22">
        <v>92</v>
      </c>
      <c r="E5" s="21">
        <v>0</v>
      </c>
      <c r="F5" s="21">
        <f t="shared" ref="F5:F7" si="0">SUM(D5+E5)</f>
        <v>92</v>
      </c>
      <c r="G5" s="21">
        <v>34</v>
      </c>
      <c r="H5" s="21">
        <f t="shared" ref="H5:H6" si="1">SUM(C5,E5,G5)</f>
        <v>44</v>
      </c>
      <c r="I5" s="23">
        <v>43</v>
      </c>
      <c r="J5" s="24">
        <f>D5+E5-I5</f>
        <v>49</v>
      </c>
      <c r="K5" s="49">
        <f>SUM(B5:E5,G5)</f>
        <v>236</v>
      </c>
    </row>
    <row r="6" spans="1:11" ht="30" customHeight="1" x14ac:dyDescent="0.25">
      <c r="A6" s="27" t="s">
        <v>26</v>
      </c>
      <c r="B6" s="20">
        <v>92</v>
      </c>
      <c r="C6" s="21">
        <v>5</v>
      </c>
      <c r="D6" s="22">
        <v>23</v>
      </c>
      <c r="E6" s="21">
        <v>0</v>
      </c>
      <c r="F6" s="21">
        <f t="shared" si="0"/>
        <v>23</v>
      </c>
      <c r="G6" s="21">
        <v>0</v>
      </c>
      <c r="H6" s="21">
        <f t="shared" si="1"/>
        <v>5</v>
      </c>
      <c r="I6" s="23">
        <v>5</v>
      </c>
      <c r="J6" s="24">
        <f>D6+E6-I6</f>
        <v>18</v>
      </c>
      <c r="K6" s="49">
        <f>SUM(B6:E6,G6)</f>
        <v>120</v>
      </c>
    </row>
    <row r="7" spans="1:11" ht="30" customHeight="1" thickBot="1" x14ac:dyDescent="0.3">
      <c r="A7" s="28" t="s">
        <v>27</v>
      </c>
      <c r="B7" s="50">
        <v>1047</v>
      </c>
      <c r="C7" s="33">
        <v>63</v>
      </c>
      <c r="D7" s="51">
        <v>849</v>
      </c>
      <c r="E7" s="33">
        <v>10</v>
      </c>
      <c r="F7" s="14">
        <f t="shared" si="0"/>
        <v>859</v>
      </c>
      <c r="G7" s="33">
        <v>77</v>
      </c>
      <c r="H7" s="52">
        <f>SUM(C7,E7,G7)</f>
        <v>150</v>
      </c>
      <c r="I7" s="53">
        <v>244</v>
      </c>
      <c r="J7" s="54">
        <f>D7+E7-I7</f>
        <v>615</v>
      </c>
      <c r="K7" s="55">
        <f>SUM(B7:E7,G7)</f>
        <v>2046</v>
      </c>
    </row>
    <row r="8" spans="1:11" ht="15.75" thickBot="1" x14ac:dyDescent="0.3">
      <c r="A8" s="56" t="s">
        <v>21</v>
      </c>
      <c r="B8" s="36">
        <f t="shared" ref="B8:K8" si="2">SUM(B4:B7)</f>
        <v>1303</v>
      </c>
      <c r="C8" s="57">
        <f t="shared" si="2"/>
        <v>90</v>
      </c>
      <c r="D8" s="58">
        <f t="shared" si="2"/>
        <v>1100</v>
      </c>
      <c r="E8" s="59">
        <f t="shared" si="2"/>
        <v>10</v>
      </c>
      <c r="F8" s="59">
        <f t="shared" si="2"/>
        <v>1110</v>
      </c>
      <c r="G8" s="59">
        <f t="shared" si="2"/>
        <v>125</v>
      </c>
      <c r="H8" s="57">
        <f>SUM(H4:H7)</f>
        <v>225</v>
      </c>
      <c r="I8" s="60">
        <f t="shared" si="2"/>
        <v>306</v>
      </c>
      <c r="J8" s="61">
        <f t="shared" si="2"/>
        <v>804</v>
      </c>
      <c r="K8" s="62">
        <f t="shared" si="2"/>
        <v>2628</v>
      </c>
    </row>
    <row r="9" spans="1:11" x14ac:dyDescent="0.25">
      <c r="B9" s="43" t="s">
        <v>22</v>
      </c>
      <c r="E9" s="43" t="s">
        <v>22</v>
      </c>
      <c r="F9" s="43" t="s">
        <v>22</v>
      </c>
      <c r="G9" s="43" t="s">
        <v>22</v>
      </c>
      <c r="H9" s="43" t="s">
        <v>22</v>
      </c>
      <c r="I9" s="43" t="s">
        <v>22</v>
      </c>
      <c r="K9" s="43" t="s">
        <v>22</v>
      </c>
    </row>
    <row r="11" spans="1:11" x14ac:dyDescent="0.25">
      <c r="E11" s="63"/>
      <c r="F11" s="63"/>
    </row>
    <row r="14" spans="1:11" x14ac:dyDescent="0.25">
      <c r="B14" s="44" t="s">
        <v>23</v>
      </c>
    </row>
    <row r="16" spans="1:11" x14ac:dyDescent="0.25">
      <c r="E16" s="64"/>
    </row>
  </sheetData>
  <hyperlinks>
    <hyperlink ref="B9" r:id="rId1" xr:uid="{612346D3-C007-40C9-BD82-CC419D77F346}"/>
    <hyperlink ref="F9" r:id="rId2" xr:uid="{4BC352EF-9E62-4D93-B872-1EB30B2C6103}"/>
    <hyperlink ref="I9" r:id="rId3" xr:uid="{A5B5B374-6286-43B3-B170-48FA34734343}"/>
    <hyperlink ref="K9" r:id="rId4" xr:uid="{25D014A6-528E-49E1-90CB-7C7D41668FB1}"/>
    <hyperlink ref="E9" r:id="rId5" xr:uid="{56583B3A-03FA-4B61-8D83-2E33C8847753}"/>
    <hyperlink ref="G9" r:id="rId6" xr:uid="{4D9F52D1-A24B-4179-BDA9-A12AB0B4FBBD}"/>
    <hyperlink ref="H9" r:id="rId7" xr:uid="{D87C8F2D-D2AA-4C56-A13F-648CA7045440}"/>
  </hyperlinks>
  <pageMargins left="0.25" right="0.25" top="0.75" bottom="0.75" header="0.3" footer="0.3"/>
  <pageSetup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McDowell</vt:lpstr>
      <vt:lpstr>Wyoming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Lusher</dc:creator>
  <cp:lastModifiedBy>Kurt Donaldson</cp:lastModifiedBy>
  <cp:lastPrinted>2026-08-03T18:34:16Z</cp:lastPrinted>
  <dcterms:created xsi:type="dcterms:W3CDTF">2026-07-24T17:52:33Z</dcterms:created>
  <dcterms:modified xsi:type="dcterms:W3CDTF">2026-08-03T18:34:36Z</dcterms:modified>
</cp:coreProperties>
</file>