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pub\RA\State\CL\Stream_Name\Zone_A_Structure_Analysis\KanawhaBasin\"/>
    </mc:Choice>
  </mc:AlternateContent>
  <bookViews>
    <workbookView xWindow="5190" yWindow="990" windowWidth="21435" windowHeight="13440" activeTab="1"/>
  </bookViews>
  <sheets>
    <sheet name="Stream Ranks" sheetId="6" r:id="rId1"/>
    <sheet name="Zone A Stream Cluster Ranking" sheetId="7" r:id="rId2"/>
    <sheet name="&gt;=5 ft Cluster - All Streams" sheetId="3" r:id="rId3"/>
    <sheet name="Bldg. Maximum Depths" sheetId="5" r:id="rId4"/>
    <sheet name="BLRA MetaData" sheetId="4" r:id="rId5"/>
  </sheets>
  <definedNames>
    <definedName name="_xlnm._FilterDatabase" localSheetId="2" hidden="1">'&gt;=5 ft Cluster - All Streams'!$A$4:$P$4</definedName>
    <definedName name="_xlnm._FilterDatabase" localSheetId="3" hidden="1">'Bldg. Maximum Depths'!$A$1:$J$1</definedName>
    <definedName name="_xlnm._FilterDatabase" localSheetId="1" hidden="1">'Zone A Stream Cluster Ranking'!$A$2:$M$2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 i="7" l="1"/>
  <c r="H12" i="7"/>
  <c r="G12" i="7"/>
  <c r="F12" i="7"/>
  <c r="E12" i="7"/>
  <c r="D12" i="7"/>
  <c r="C12" i="7"/>
  <c r="F8" i="7"/>
  <c r="E8" i="7"/>
  <c r="K7" i="7"/>
  <c r="L7" i="7"/>
  <c r="K9" i="7"/>
  <c r="L9" i="7"/>
  <c r="K8" i="7"/>
  <c r="L8" i="7"/>
  <c r="K4" i="7"/>
  <c r="L4" i="7"/>
  <c r="K5" i="7"/>
  <c r="L5" i="7"/>
  <c r="K6" i="7"/>
  <c r="L6" i="7"/>
  <c r="K3" i="7"/>
  <c r="L3" i="7"/>
  <c r="K12" i="7" l="1"/>
  <c r="L12" i="7"/>
  <c r="P41" i="3"/>
  <c r="P35" i="3"/>
  <c r="P49" i="3"/>
  <c r="P9" i="3"/>
  <c r="P13" i="3"/>
  <c r="P46" i="3"/>
  <c r="P17" i="3"/>
  <c r="P32" i="3"/>
  <c r="P51" i="3"/>
  <c r="P54" i="3"/>
  <c r="P56" i="3"/>
  <c r="P30" i="3"/>
  <c r="P12" i="3"/>
  <c r="P38" i="3"/>
  <c r="P47" i="3"/>
  <c r="P33" i="3"/>
  <c r="P28" i="3"/>
  <c r="P14" i="3"/>
  <c r="P10" i="3"/>
  <c r="P37" i="3"/>
  <c r="P31" i="3"/>
  <c r="P57" i="3"/>
  <c r="P6" i="3"/>
  <c r="P42" i="3"/>
  <c r="P22" i="3"/>
  <c r="P44" i="3"/>
  <c r="P48" i="3"/>
  <c r="P18" i="3"/>
  <c r="P15" i="3"/>
  <c r="P53" i="3"/>
  <c r="P21" i="3"/>
  <c r="P7" i="3"/>
  <c r="P52" i="3"/>
  <c r="P50" i="3"/>
  <c r="P55" i="3"/>
  <c r="P8" i="3"/>
  <c r="P5" i="3"/>
  <c r="P34" i="3"/>
  <c r="P23" i="3"/>
  <c r="P40" i="3"/>
  <c r="P45" i="3"/>
  <c r="P19" i="3"/>
  <c r="P29" i="3"/>
  <c r="P39" i="3"/>
  <c r="P24" i="3"/>
  <c r="P25" i="3"/>
  <c r="P43" i="3"/>
  <c r="P36" i="3"/>
  <c r="P20" i="3"/>
  <c r="P58" i="3"/>
  <c r="P26" i="3"/>
  <c r="P27" i="3"/>
  <c r="P11" i="3"/>
  <c r="P16" i="3"/>
  <c r="P59" i="3"/>
  <c r="O59" i="3"/>
  <c r="O41" i="3"/>
  <c r="O49" i="3"/>
  <c r="O9" i="3"/>
  <c r="O13" i="3"/>
  <c r="O46" i="3"/>
  <c r="O14" i="3"/>
  <c r="O48" i="3"/>
  <c r="O17" i="3"/>
  <c r="O10" i="3"/>
  <c r="O37" i="3"/>
  <c r="O23" i="3"/>
  <c r="O31" i="3"/>
  <c r="O51" i="3"/>
  <c r="O57" i="3"/>
  <c r="O30" i="3"/>
  <c r="O54" i="3"/>
  <c r="O40" i="3"/>
  <c r="O12" i="3"/>
  <c r="O32" i="3"/>
  <c r="O38" i="3"/>
  <c r="O45" i="3"/>
  <c r="O6" i="3"/>
  <c r="O18" i="3"/>
  <c r="O15" i="3"/>
  <c r="O42" i="3"/>
  <c r="O53" i="3"/>
  <c r="O21" i="3"/>
  <c r="O19" i="3"/>
  <c r="O47" i="3"/>
  <c r="O7" i="3"/>
  <c r="O29" i="3"/>
  <c r="O52" i="3"/>
  <c r="O50" i="3"/>
  <c r="O56" i="3"/>
  <c r="O22" i="3"/>
  <c r="O39" i="3"/>
  <c r="O55" i="3"/>
  <c r="O24" i="3"/>
  <c r="O8" i="3"/>
  <c r="O25" i="3"/>
  <c r="O44" i="3"/>
  <c r="O33" i="3"/>
  <c r="O43" i="3"/>
  <c r="O36" i="3"/>
  <c r="O20" i="3"/>
  <c r="O58" i="3"/>
  <c r="O28" i="3"/>
  <c r="O26" i="3"/>
  <c r="O5" i="3"/>
  <c r="O27" i="3"/>
  <c r="O34" i="3"/>
  <c r="O11" i="3"/>
  <c r="O16" i="3"/>
  <c r="O35" i="3"/>
  <c r="N35" i="3"/>
  <c r="N41" i="3"/>
  <c r="N23" i="3"/>
  <c r="N9" i="3"/>
  <c r="N59" i="3"/>
  <c r="N49" i="3"/>
  <c r="N14" i="3"/>
  <c r="N13" i="3"/>
  <c r="N48" i="3"/>
  <c r="N46" i="3"/>
  <c r="N37" i="3"/>
  <c r="N40" i="3"/>
  <c r="N10" i="3"/>
  <c r="N54" i="3"/>
  <c r="N12" i="3"/>
  <c r="N17" i="3"/>
  <c r="N19" i="3"/>
  <c r="N51" i="3"/>
  <c r="N57" i="3"/>
  <c r="N30" i="3"/>
  <c r="N31" i="3"/>
  <c r="N52" i="3"/>
  <c r="N15" i="3"/>
  <c r="N45" i="3"/>
  <c r="N32" i="3"/>
  <c r="N53" i="3"/>
  <c r="N6" i="3"/>
  <c r="N29" i="3"/>
  <c r="N18" i="3"/>
  <c r="N39" i="3"/>
  <c r="N24" i="3"/>
  <c r="N7" i="3"/>
  <c r="N38" i="3"/>
  <c r="N21" i="3"/>
  <c r="N47" i="3"/>
  <c r="N42" i="3"/>
  <c r="N50" i="3"/>
  <c r="N25" i="3"/>
  <c r="N22" i="3"/>
  <c r="N20" i="3"/>
  <c r="N43" i="3"/>
  <c r="N56" i="3"/>
  <c r="N36" i="3"/>
  <c r="N8" i="3"/>
  <c r="N11" i="3"/>
  <c r="N58" i="3"/>
  <c r="N33" i="3"/>
  <c r="N55" i="3"/>
  <c r="N44" i="3"/>
  <c r="N26" i="3"/>
  <c r="N28" i="3"/>
  <c r="N27" i="3"/>
  <c r="N34" i="3"/>
  <c r="N5" i="3"/>
  <c r="N16" i="3"/>
  <c r="M35" i="3"/>
  <c r="M23" i="3"/>
  <c r="M47" i="3"/>
  <c r="M51" i="3"/>
  <c r="M7" i="3"/>
  <c r="M17" i="3"/>
  <c r="M30" i="3"/>
  <c r="M32" i="3"/>
  <c r="M33" i="3"/>
  <c r="M37" i="3"/>
  <c r="M40" i="3"/>
  <c r="M14" i="3"/>
  <c r="M15" i="3"/>
  <c r="M48" i="3"/>
  <c r="M56" i="3"/>
  <c r="M57" i="3"/>
  <c r="M6" i="3"/>
  <c r="M28" i="3"/>
  <c r="M31" i="3"/>
  <c r="M38" i="3"/>
  <c r="M39" i="3"/>
  <c r="M52" i="3"/>
  <c r="M8" i="3"/>
  <c r="M22" i="3"/>
  <c r="M42" i="3"/>
  <c r="M44" i="3"/>
  <c r="M50" i="3"/>
  <c r="M53" i="3"/>
  <c r="M5" i="3"/>
  <c r="M11" i="3"/>
  <c r="M16" i="3"/>
  <c r="M18" i="3"/>
  <c r="M19" i="3"/>
  <c r="M20" i="3"/>
  <c r="M21" i="3"/>
  <c r="M24" i="3"/>
  <c r="M25" i="3"/>
  <c r="M26" i="3"/>
  <c r="M27" i="3"/>
  <c r="M29" i="3"/>
  <c r="M34" i="3"/>
  <c r="M36" i="3"/>
  <c r="M43" i="3"/>
  <c r="M45" i="3"/>
  <c r="M55" i="3"/>
  <c r="M58" i="3"/>
  <c r="M59" i="3"/>
  <c r="M9" i="3"/>
  <c r="M46" i="3"/>
  <c r="M13" i="3"/>
  <c r="M49" i="3"/>
  <c r="M10" i="3"/>
  <c r="M12" i="3"/>
  <c r="M54" i="3"/>
  <c r="M41" i="3"/>
  <c r="E21" i="5" l="1"/>
  <c r="E3" i="5"/>
  <c r="E12" i="5"/>
  <c r="E20" i="5"/>
  <c r="E19" i="5"/>
  <c r="E13" i="5"/>
  <c r="E8" i="5"/>
  <c r="E18" i="5"/>
  <c r="E7" i="5"/>
  <c r="E10" i="5"/>
  <c r="E6" i="5"/>
  <c r="E17" i="5"/>
  <c r="E16" i="5"/>
  <c r="E15" i="5"/>
  <c r="E14" i="5"/>
  <c r="E2" i="5"/>
  <c r="E11" i="5"/>
  <c r="E5" i="5"/>
  <c r="E9" i="5"/>
  <c r="E4" i="5"/>
  <c r="G61" i="3" l="1"/>
  <c r="E61" i="3"/>
  <c r="F61" i="3"/>
  <c r="D61" i="3"/>
  <c r="C61" i="3"/>
</calcChain>
</file>

<file path=xl/sharedStrings.xml><?xml version="1.0" encoding="utf-8"?>
<sst xmlns="http://schemas.openxmlformats.org/spreadsheetml/2006/main" count="651" uniqueCount="351">
  <si>
    <t>West Fork</t>
  </si>
  <si>
    <t>Crooked Creek</t>
  </si>
  <si>
    <t>Pocatalico River</t>
  </si>
  <si>
    <t>Big Horse Creek</t>
  </si>
  <si>
    <t>Little Otter Creek</t>
  </si>
  <si>
    <t>Little Sandy Creek</t>
  </si>
  <si>
    <t>Marsh Fork</t>
  </si>
  <si>
    <t>Right Fork Holly River</t>
  </si>
  <si>
    <t>Angel Fork</t>
  </si>
  <si>
    <t>Big Sandy Creek</t>
  </si>
  <si>
    <t>Kelly Creek</t>
  </si>
  <si>
    <t>Leatherwood Creek</t>
  </si>
  <si>
    <t>Pocatalico Creek</t>
  </si>
  <si>
    <t>Raccoon Creek</t>
  </si>
  <si>
    <t>Total Building Loss ($)</t>
  </si>
  <si>
    <t>Total Building Exposure ($)</t>
  </si>
  <si>
    <t>Total Structures</t>
  </si>
  <si>
    <t>Residential Structures (RESx)</t>
  </si>
  <si>
    <r>
      <t xml:space="preserve">Structures with Damage </t>
    </r>
    <r>
      <rPr>
        <sz val="11"/>
        <color theme="1"/>
        <rFont val="Calibri"/>
        <family val="2"/>
      </rPr>
      <t>≥</t>
    </r>
    <r>
      <rPr>
        <sz val="11"/>
        <color theme="1"/>
        <rFont val="Calibri"/>
        <family val="2"/>
        <scheme val="minor"/>
      </rPr>
      <t xml:space="preserve"> 50%</t>
    </r>
  </si>
  <si>
    <t>Stream Name</t>
  </si>
  <si>
    <t>Allen Fork</t>
  </si>
  <si>
    <t>Armstrong Creek</t>
  </si>
  <si>
    <t>Big Coal River</t>
  </si>
  <si>
    <t>Birch Fork</t>
  </si>
  <si>
    <t>Birch River</t>
  </si>
  <si>
    <t>Blue Creek</t>
  </si>
  <si>
    <t>Browns Creek</t>
  </si>
  <si>
    <t>Clear Fork</t>
  </si>
  <si>
    <t>Cobb Creek</t>
  </si>
  <si>
    <t>Crooked Creek Tributary No.2</t>
  </si>
  <si>
    <t>Derrick Creek</t>
  </si>
  <si>
    <t>Droddy Hollow</t>
  </si>
  <si>
    <t>Dudden Fork</t>
  </si>
  <si>
    <t>Eighteenmile Creek</t>
  </si>
  <si>
    <t>Elk River</t>
  </si>
  <si>
    <t>Elk Twomile Creek</t>
  </si>
  <si>
    <t>Frog Creek</t>
  </si>
  <si>
    <t>Hewett Creek</t>
  </si>
  <si>
    <t>Hollywood Run</t>
  </si>
  <si>
    <t>Hurricane Creek</t>
  </si>
  <si>
    <t>Johnson Creek</t>
  </si>
  <si>
    <t>Laurel Creek</t>
  </si>
  <si>
    <t>Left Fork Holly River</t>
  </si>
  <si>
    <t>Left Fork Witcher Creek</t>
  </si>
  <si>
    <t>Little Birch River</t>
  </si>
  <si>
    <t>Little Blue Creek</t>
  </si>
  <si>
    <t>Little Coal River</t>
  </si>
  <si>
    <t>Loop Creek</t>
  </si>
  <si>
    <t>Middle Fork</t>
  </si>
  <si>
    <t>Mossy Creek</t>
  </si>
  <si>
    <t>Mudlick Fork</t>
  </si>
  <si>
    <t>Narrow Branch</t>
  </si>
  <si>
    <t>Paint Creek</t>
  </si>
  <si>
    <t>Patterson Fork</t>
  </si>
  <si>
    <t>Sandlick Creek</t>
  </si>
  <si>
    <t>Scary Creek</t>
  </si>
  <si>
    <t>Spruce Fork</t>
  </si>
  <si>
    <t>Surveyor Creek</t>
  </si>
  <si>
    <t>Sycamore Creek</t>
  </si>
  <si>
    <t>Turtle Creek</t>
  </si>
  <si>
    <t>Upper Threemile Fork</t>
  </si>
  <si>
    <t>Metadata for fields in Building level risk assessment</t>
  </si>
  <si>
    <r>
      <rPr>
        <b/>
        <sz val="14"/>
        <color rgb="FFFFFFFF"/>
        <rFont val="Calibri"/>
        <family val="2"/>
      </rPr>
      <t>Field Name</t>
    </r>
  </si>
  <si>
    <r>
      <rPr>
        <b/>
        <sz val="14"/>
        <color rgb="FFFFFFFF"/>
        <rFont val="Calibri"/>
        <family val="2"/>
      </rPr>
      <t>Description</t>
    </r>
  </si>
  <si>
    <r>
      <rPr>
        <b/>
        <sz val="14"/>
        <color rgb="FFFFFFFF"/>
        <rFont val="Calibri"/>
        <family val="2"/>
      </rPr>
      <t>Category</t>
    </r>
  </si>
  <si>
    <t>Lat</t>
  </si>
  <si>
    <t>Latitude (NAD 83)</t>
  </si>
  <si>
    <t>Identification</t>
  </si>
  <si>
    <t>Long</t>
  </si>
  <si>
    <t>Longitude (NAD 83)</t>
  </si>
  <si>
    <t>Plus_Code</t>
  </si>
  <si>
    <t>Google Plus Code (11-Digits)</t>
  </si>
  <si>
    <t>Building_ID</t>
  </si>
  <si>
    <t>Unique Building Identifier</t>
  </si>
  <si>
    <t>Building_Type</t>
  </si>
  <si>
    <t>Primary Building (P Code - Primary Structure)</t>
  </si>
  <si>
    <t>Full_E-911_Address</t>
  </si>
  <si>
    <t>Complete E-911 Address</t>
  </si>
  <si>
    <t>GIS_Parcel_ID</t>
  </si>
  <si>
    <t>GIS Parcel Identifier</t>
  </si>
  <si>
    <t>IAS_ID</t>
  </si>
  <si>
    <t>Assessment Record Override ID</t>
  </si>
  <si>
    <t>WV_Flood_Tool_Link</t>
  </si>
  <si>
    <t>WV Flood Tool Link (RiskMAP View)</t>
  </si>
  <si>
    <t>WV_Parcel_Assessment_Link</t>
  </si>
  <si>
    <t>WV Detailed Assessment Report</t>
  </si>
  <si>
    <t>CID</t>
  </si>
  <si>
    <t>FEMA Community Identifier</t>
  </si>
  <si>
    <t>Community</t>
  </si>
  <si>
    <t>Community_Name</t>
  </si>
  <si>
    <t>Community Name</t>
  </si>
  <si>
    <t>County</t>
  </si>
  <si>
    <t>County Name</t>
  </si>
  <si>
    <t>Incorporated_Unincorporated</t>
  </si>
  <si>
    <t>Incorporated or Unincorporated</t>
  </si>
  <si>
    <t>Stream_Name</t>
  </si>
  <si>
    <t>Stream Info</t>
  </si>
  <si>
    <t>Watershed_HUC8</t>
  </si>
  <si>
    <t>Watershed Name (HUC-8)</t>
  </si>
  <si>
    <t>Flood_Zone_Designation</t>
  </si>
  <si>
    <t>Flood Zone Designation (MAP-IN, MAP-OUT)</t>
  </si>
  <si>
    <t>Flood Zone</t>
  </si>
  <si>
    <t>Floodway</t>
  </si>
  <si>
    <t>Floodway (Y/N)</t>
  </si>
  <si>
    <t>FloodPlainType_RiskLayer</t>
  </si>
  <si>
    <t>Floodplain Risk Layer Symbol used in Riskmap view of flood tool</t>
  </si>
  <si>
    <t>Non_Regulatory</t>
  </si>
  <si>
    <t>Non-Regulatory High Risk Advisory Zones</t>
  </si>
  <si>
    <t>FIRM_Status</t>
  </si>
  <si>
    <t>Pre-FIRM or Post-FIRM</t>
  </si>
  <si>
    <t>Flood_Depth_Value</t>
  </si>
  <si>
    <t>Flood Depth Value</t>
  </si>
  <si>
    <t>Flood_Depth_Source</t>
  </si>
  <si>
    <t>Flood Depth Source</t>
  </si>
  <si>
    <t>WSEL_Value</t>
  </si>
  <si>
    <t>Water Surface Elevation (ft)</t>
  </si>
  <si>
    <t>WSEL_Source</t>
  </si>
  <si>
    <t>Water Surface Elevation
Source</t>
  </si>
  <si>
    <t>Ground_Elevation</t>
  </si>
  <si>
    <t>Ground Elevation (ft)</t>
  </si>
  <si>
    <t>Ground_Elevation_Source</t>
  </si>
  <si>
    <t>Ground Elevation Source</t>
  </si>
  <si>
    <t>Full_Owner_Address</t>
  </si>
  <si>
    <t>Assessment: Owner Address</t>
  </si>
  <si>
    <t>Building Info</t>
  </si>
  <si>
    <t>Owner_Name_s</t>
  </si>
  <si>
    <t>Assessment: Owner Name</t>
  </si>
  <si>
    <t>Year_Built</t>
  </si>
  <si>
    <t>Assessment: Building Year</t>
  </si>
  <si>
    <t>Grade</t>
  </si>
  <si>
    <t>Assessment: Building Grade</t>
  </si>
  <si>
    <t>Property_Class_Code</t>
  </si>
  <si>
    <t>Assessment: Property Class (R,F,C,I,A,U,X)</t>
  </si>
  <si>
    <t>Property_Class_Description</t>
  </si>
  <si>
    <t>Assessment: Property Class Description</t>
  </si>
  <si>
    <t>Tax_Class</t>
  </si>
  <si>
    <t>Assessment: Tax Class (Owner-Occupied = 2)</t>
  </si>
  <si>
    <t>Land_Use_Code</t>
  </si>
  <si>
    <t>Assessment: Land Use Code</t>
  </si>
  <si>
    <t>Land_Use_Description</t>
  </si>
  <si>
    <t>Assessment: Land Use Description</t>
  </si>
  <si>
    <t>Hazard_Occupancy_Code</t>
  </si>
  <si>
    <t>Assessment: Hazus Occupancy Class Code</t>
  </si>
  <si>
    <t>General_Occupancy_Code</t>
  </si>
  <si>
    <t>Assessment: Hazus General Occupancy Class</t>
  </si>
  <si>
    <t>Stories</t>
  </si>
  <si>
    <t>Assessment: Number of Stories</t>
  </si>
  <si>
    <t>Exterial_Wall_Type</t>
  </si>
  <si>
    <t>Assessment: Exterior Wall (Residential or Commercial)</t>
  </si>
  <si>
    <t>Architectural_Style</t>
  </si>
  <si>
    <t>Assessment: Architectural Style (Residential)</t>
  </si>
  <si>
    <t>Structure_Area</t>
  </si>
  <si>
    <t>Assessment: Structure Area (R or C)</t>
  </si>
  <si>
    <t>Basement_Type</t>
  </si>
  <si>
    <t>Assessment: Basement Type (R or C)</t>
  </si>
  <si>
    <t>Foundation_Type</t>
  </si>
  <si>
    <t>Assessment: Foundation Type - Hazus LUT</t>
  </si>
  <si>
    <t>First_Floor_Height</t>
  </si>
  <si>
    <t>Assessment: First Floor Height</t>
  </si>
  <si>
    <t>Dwelling_Value</t>
  </si>
  <si>
    <t>Assessment: Dwelling Value</t>
  </si>
  <si>
    <t>Commercial_Value</t>
  </si>
  <si>
    <t>Assessment: Commercial Value</t>
  </si>
  <si>
    <t>OBY_Value</t>
  </si>
  <si>
    <t>Assessment: Out Buildings Value</t>
  </si>
  <si>
    <t>Building_Appraisal</t>
  </si>
  <si>
    <t>Assessment: Building Appraisal Value</t>
  </si>
  <si>
    <t>Building_Value_Source</t>
  </si>
  <si>
    <t>Assessment: Building Value Source</t>
  </si>
  <si>
    <t>Total_Structures</t>
  </si>
  <si>
    <t>Assessment: Total Structures on Parcel</t>
  </si>
  <si>
    <t>Accessory_Structures_Count</t>
  </si>
  <si>
    <t>Units</t>
  </si>
  <si>
    <t>Assessment: Number of Untis</t>
  </si>
  <si>
    <t>Critical_Infrastructure</t>
  </si>
  <si>
    <t>Essential Facilities</t>
  </si>
  <si>
    <t>Other</t>
  </si>
  <si>
    <t>Governmental_Building</t>
  </si>
  <si>
    <t>Governmental Building (F, S, L)</t>
  </si>
  <si>
    <t>Historical_Structure</t>
  </si>
  <si>
    <t>Historical Structure (Yes or No)</t>
  </si>
  <si>
    <t>Federal_Land</t>
  </si>
  <si>
    <t>Federal Land (FED)</t>
  </si>
  <si>
    <t>Comments</t>
  </si>
  <si>
    <t>General Comments</t>
  </si>
  <si>
    <t>Data_Issue_1</t>
  </si>
  <si>
    <t>Data Issue Flag 1</t>
  </si>
  <si>
    <t>Data_Issue_2</t>
  </si>
  <si>
    <t>Data Issue Flag 2</t>
  </si>
  <si>
    <t>Timestamp</t>
  </si>
  <si>
    <t>Time Stamps</t>
  </si>
  <si>
    <t>Average_Household_Size</t>
  </si>
  <si>
    <t>Census Average Household Size</t>
  </si>
  <si>
    <t>Population Displacement</t>
  </si>
  <si>
    <t>Residential_Units_FLD</t>
  </si>
  <si>
    <t>Number of Residential Units</t>
  </si>
  <si>
    <t>Displaced_Population_FLD_BLD</t>
  </si>
  <si>
    <t>Population Displaced Per Building</t>
  </si>
  <si>
    <t>Depth_Grid</t>
  </si>
  <si>
    <t>Flood Depth Grid, in feet.</t>
  </si>
  <si>
    <t>Model Output</t>
  </si>
  <si>
    <t>Depth_in_Struc</t>
  </si>
  <si>
    <t>Depth-in-Structure Adjusted flood depth grid at the UDF point, in feet. Simple calculation: If the Depth_Grid is a NoData or -9999 value, value is -9999. Else value is Depth_Grid − FirstFloorHt</t>
  </si>
  <si>
    <t>flExp</t>
  </si>
  <si>
    <t>UDF is exposed to a flood. Simply 0 or 1. If the UDF is in a flood depth grid, then the value is 1, regardless of depth-in-structure.</t>
  </si>
  <si>
    <t>SOID</t>
  </si>
  <si>
    <t>Specific Occupancy ID. The Hazus-MH Flood shorthand that compresses OccupancyClass, NumStories, and FoundationType into a concise 4- to 5-character code, e.g. R11N for a RES1, no basement, single story. Used to access the look-up tables where the user does not specify a DDF. XXXX for buildings not in the flood zone.</t>
  </si>
  <si>
    <t>BDDF_ID</t>
  </si>
  <si>
    <t>Building Depth Damage Function (DDF):  If not provided by the user, defaults will be assigned based on Hazus methodology by computing Specific Occupancy ID based on Occupancy Type, Foundation Type, num stories and flood type. If populated by user, the script will check to ensure that only valid DDFs are used.</t>
  </si>
  <si>
    <t>BldgDmgPct</t>
  </si>
  <si>
    <t>Building Damage Percentage. Interpolated from the lookup tables, depending on flood depth. Value ranges between 0 and 100. For UDFs outside the flood zone, the value is set to 0.0.</t>
  </si>
  <si>
    <t>BldgLossUSD</t>
  </si>
  <si>
    <t>Loss, in US dollars, to the building. Formula: Cost × BldgDmgPct</t>
  </si>
  <si>
    <t>ContentCostUSD</t>
  </si>
  <si>
    <r>
      <rPr>
        <sz val="11"/>
        <rFont val="Calibri"/>
        <family val="2"/>
      </rPr>
      <t>Content Cost:  Building Content Cost, in US dollars. If user supplied a ContentCost attribute, and the record’s value is non-null, the value is ContentCost. Otherwise, depending on OccupancyClass, it is calculated at 0.5, 1.0, or 1.5 times the user-
supplied building Cost. See Hazus-MH Flood Technical Manual (FEMA, 2011).</t>
    </r>
  </si>
  <si>
    <t>CDDF_ID</t>
  </si>
  <si>
    <t>Content Depth Damage Function ID. If not provided by the user, defaults will be assigned based on Hazus methodology by computing Specific Occupancy ID based on Occupancy Type, Foundation Type, num stories and flood type. If populated by user, the script will check to ensure that only valid DDFs are used.</t>
  </si>
  <si>
    <t>ContDmgPct</t>
  </si>
  <si>
    <t>Building Content Damage Percentage. Interpolated from the lookup tables, depending on flood depth. Value ranges between 0 and 100. For UDFs outside the flood zone, the value is set to 0.0.</t>
  </si>
  <si>
    <t>ContentLossUSD</t>
  </si>
  <si>
    <t>Loss, in US dollars, to the Building Content. Formula: ContDmgPct × ContentCostUSD</t>
  </si>
  <si>
    <t>InventoryCostUSD</t>
  </si>
  <si>
    <t>Hazus estimates are provided based on Occupancy Class and Area unless provided by the user. Must be greater than or equal to 0.</t>
  </si>
  <si>
    <t>IDDF_ID</t>
  </si>
  <si>
    <r>
      <rPr>
        <sz val="11"/>
        <rFont val="Calibri"/>
        <family val="2"/>
      </rPr>
      <t>Inventory Depth Damage Function ID.  If not provided by the user, defaults will be assigned based on Hazus methodology by computing Specific Occupancy ID based on Occupancy Type, Foundation Type, num stories and flood type. If populated by user,
the script will check to ensure that only valid DDFs are used.</t>
    </r>
  </si>
  <si>
    <t>InvDmgPct</t>
  </si>
  <si>
    <r>
      <rPr>
        <sz val="11"/>
        <rFont val="Calibri"/>
        <family val="2"/>
      </rPr>
      <t>Building Inventory Damage Percentage. Interpolated from the lookup tables, depending on flood depth. Value ranges between 0 and 100. For UDFs outside the flood zone, the value is set to 0.0. Note that only certain types of OccupancyClass
have a standard Inventory Loss function defined.</t>
    </r>
  </si>
  <si>
    <t>InventoryLossUSD</t>
  </si>
  <si>
    <t>Loss, in US dollars, to the Inventory Content. If user supplied an inventory cost attribute, the value is InvDmgPct × InventoryCostUSD. (Note the significant discrepancy between the computed values and Hazus 4.0 loss estimates. Hazus 4.0 does not correctly implement the Inventory Loss calculation at the UDF level.)</t>
  </si>
  <si>
    <t>Debris_Tot</t>
  </si>
  <si>
    <t>Total debris, in tons. Combines Finish, Structure, and Foundation debris estimates. Based on Occupancy Class, Square Footage, Foundation Type, and Depth-in-Structure.</t>
  </si>
  <si>
    <t>Restor_Days_Min</t>
  </si>
  <si>
    <t>Restoration time, in days — Minimum bound. Note there is no direct Hazus equivalent. The name is identical to what is in the Hazus lookup table. Note that the restoration times assume, like the debris, that a ‘substantially damaged’ structure (one which experiences &gt; 50% loss) is torn down and replaced.</t>
  </si>
  <si>
    <t>Output Attribute</t>
  </si>
  <si>
    <t>Notes</t>
  </si>
  <si>
    <t>Restor_Days_Max</t>
  </si>
  <si>
    <r>
      <rPr>
        <sz val="11"/>
        <rFont val="Calibri"/>
        <family val="2"/>
      </rPr>
      <t>Restoration time, in days — Maximum bound. Note there is no direct Hazus equivalent. The name is identical to what is in the Hazus lookup table. Note that the restoration times assume, like the debris, that a ‘substantially damaged’ structure
(one which experiences &gt; 50% loss) is torn down and replaced.</t>
    </r>
  </si>
  <si>
    <t>GridName</t>
  </si>
  <si>
    <t xml:space="preserve">Name of flood depth grid. </t>
  </si>
  <si>
    <t>Rank</t>
  </si>
  <si>
    <t>BUILDING DAMAGE LOSS</t>
  </si>
  <si>
    <t>DAMAGE ≥ 50%</t>
  </si>
  <si>
    <t>BUILDING COUNT</t>
  </si>
  <si>
    <t>BUILDING DOLLAR EXPOSURE</t>
  </si>
  <si>
    <r>
      <t xml:space="preserve">Approximate A Zone Structures with </t>
    </r>
    <r>
      <rPr>
        <b/>
        <sz val="12"/>
        <color theme="1"/>
        <rFont val="Calibri"/>
        <family val="2"/>
        <scheme val="minor"/>
      </rPr>
      <t>Flood Depth ≥ 5 Feet</t>
    </r>
  </si>
  <si>
    <t>Flood Depth Value (ft)</t>
  </si>
  <si>
    <t>Hazard Occupancy Code</t>
  </si>
  <si>
    <t>Building Exposure ($)</t>
  </si>
  <si>
    <t>HEC-RAS</t>
  </si>
  <si>
    <t>RES2</t>
  </si>
  <si>
    <t>RES1</t>
  </si>
  <si>
    <t>HAZUS</t>
  </si>
  <si>
    <t>KANAWHA COUNTY</t>
  </si>
  <si>
    <t>https://mapwv.gov/flood/map/?wkid=102100&amp;x=-8990733.135767741&amp;y=4676162.246828642&amp;l=13&amp;v=2</t>
  </si>
  <si>
    <t>BRAXTON COUNTY</t>
  </si>
  <si>
    <t>Water Depth in Structure ≥ 5 feet:  Flooding exceeds lower half of first floor of non-elevated structures</t>
  </si>
  <si>
    <t>Web Link</t>
  </si>
  <si>
    <t>Structures In CNMS Analysis Area</t>
  </si>
  <si>
    <r>
      <rPr>
        <i/>
        <sz val="11"/>
        <color theme="0"/>
        <rFont val="Calibri"/>
        <family val="2"/>
        <scheme val="minor"/>
      </rPr>
      <t>Rank Col. C</t>
    </r>
    <r>
      <rPr>
        <sz val="11"/>
        <color theme="0"/>
        <rFont val="Calibri"/>
        <family val="2"/>
        <scheme val="minor"/>
      </rPr>
      <t xml:space="preserve">
Building Count</t>
    </r>
  </si>
  <si>
    <r>
      <rPr>
        <i/>
        <sz val="11"/>
        <color theme="0"/>
        <rFont val="Calibri"/>
        <family val="2"/>
        <scheme val="minor"/>
      </rPr>
      <t>Rank E</t>
    </r>
    <r>
      <rPr>
        <sz val="11"/>
        <color theme="0"/>
        <rFont val="Calibri"/>
        <family val="2"/>
        <scheme val="minor"/>
      </rPr>
      <t xml:space="preserve">
Building Exposure</t>
    </r>
  </si>
  <si>
    <r>
      <rPr>
        <i/>
        <sz val="11"/>
        <color theme="0"/>
        <rFont val="Calibri"/>
        <family val="2"/>
        <scheme val="minor"/>
      </rPr>
      <t>Rank F</t>
    </r>
    <r>
      <rPr>
        <sz val="11"/>
        <color theme="0"/>
        <rFont val="Calibri"/>
        <family val="2"/>
        <scheme val="minor"/>
      </rPr>
      <t xml:space="preserve">
Building Loss</t>
    </r>
  </si>
  <si>
    <r>
      <rPr>
        <i/>
        <sz val="11"/>
        <color theme="0"/>
        <rFont val="Calibri"/>
        <family val="2"/>
        <scheme val="minor"/>
      </rPr>
      <t xml:space="preserve">Rank G </t>
    </r>
    <r>
      <rPr>
        <sz val="11"/>
        <color theme="0"/>
        <rFont val="Calibri"/>
        <family val="2"/>
        <scheme val="minor"/>
      </rPr>
      <t>Substantial Damage</t>
    </r>
  </si>
  <si>
    <t>Lower Kanawha</t>
  </si>
  <si>
    <t>Coal</t>
  </si>
  <si>
    <t>Upper Kanawha</t>
  </si>
  <si>
    <t>Elk</t>
  </si>
  <si>
    <t>Elk, Lower Kanawha</t>
  </si>
  <si>
    <t>Watershed(s) with A Zone Structures at ≥ 5 ft Flood Depth</t>
  </si>
  <si>
    <t>Total (55 streams)</t>
  </si>
  <si>
    <t>$1.61M</t>
  </si>
  <si>
    <t>$1.45M</t>
  </si>
  <si>
    <t>$1.18M</t>
  </si>
  <si>
    <t>$778K</t>
  </si>
  <si>
    <t>$682K</t>
  </si>
  <si>
    <t>$683K</t>
  </si>
  <si>
    <t>$460K</t>
  </si>
  <si>
    <t>$415K</t>
  </si>
  <si>
    <t>$264K</t>
  </si>
  <si>
    <t>https://mapwv.gov/flood/map/?wkid=102100&amp;x=-9106287.689759046&amp;y=4621618.047856329&amp;l=13&amp;v=2</t>
  </si>
  <si>
    <t>Advisory A</t>
  </si>
  <si>
    <t>A</t>
  </si>
  <si>
    <t>Modified</t>
  </si>
  <si>
    <t>https://mapwv.gov/flood/map/?wkid=102100&amp;x=-9106175.52257033&amp;y=4621798.607772694&amp;l=13&amp;v=2</t>
  </si>
  <si>
    <t>https://mapwv.gov/flood/map/?wkid=102100&amp;x=-9087220.969084479&amp;y=4656709.570810231&amp;l=13&amp;v=2</t>
  </si>
  <si>
    <t>https://mapwv.gov/flood/map/?wkid=102100&amp;x=-9113757.81903173&amp;y=4628792.081783897&amp;l=13&amp;v=2</t>
  </si>
  <si>
    <t>https://mapwv.gov/flood/map/?wkid=102100&amp;x=-8960586.145308211&amp;y=4671514.05974329&amp;l=13&amp;v=2</t>
  </si>
  <si>
    <t>WEBSTER COUNTY</t>
  </si>
  <si>
    <t>https://mapwv.gov/flood/map/?wkid=102100&amp;x=-9094984.60020964&amp;y=4575302.621018616&amp;l=13&amp;v=2</t>
  </si>
  <si>
    <t>BOONE COUNTY</t>
  </si>
  <si>
    <t>https://mapwv.gov/flood/map/?wkid=102100&amp;x=-9095027.675286604&amp;y=4575305.43209179&amp;l=13&amp;v=2</t>
  </si>
  <si>
    <t>https://mapwv.gov/flood/map/?wkid=102100&amp;x=-9095047.406666344&amp;y=4575395.3998271525&amp;l=13&amp;v=2</t>
  </si>
  <si>
    <t>https://mapwv.gov/flood/map/?wkid=102100&amp;x=-9106231.41753381&amp;y=4621737.513862401&amp;l=13&amp;v=2</t>
  </si>
  <si>
    <t>https://mapwv.gov/flood/map/?wkid=102100&amp;x=-9074296.894536&amp;y=4561884.86172254&amp;l=13&amp;v=2</t>
  </si>
  <si>
    <t>RALEIGH COUNTY</t>
  </si>
  <si>
    <t>https://mapwv.gov/flood/map/?wkid=102100&amp;x=-9106158.18389172&amp;y=4621847.069760102&amp;l=13&amp;v=2</t>
  </si>
  <si>
    <t>https://mapwv.gov/flood/map/?wkid=102100&amp;x=-9095038.926904133&amp;y=4575353.199976708&amp;l=13&amp;v=2</t>
  </si>
  <si>
    <t>https://mapwv.gov/flood/map/?wkid=102100&amp;x=-9106267.774924781&amp;y=4621684.353180166&amp;l=13&amp;v=2</t>
  </si>
  <si>
    <t>https://mapwv.gov/flood/map/?wkid=102100&amp;x=-9081370.643043157&amp;y=4657133.9644938465&amp;l=13&amp;v=2</t>
  </si>
  <si>
    <t>https://mapwv.gov/flood/map/?wkid=102100&amp;x=-9095029.825867845&amp;y=4575387.165221205&amp;l=13&amp;v=2</t>
  </si>
  <si>
    <t>https://mapwv.gov/flood/map/?wkid=102100&amp;x=-9095020.592472684&amp;y=4575349.353955821&amp;l=13&amp;v=2</t>
  </si>
  <si>
    <t>https://mapwv.gov/flood/map/?wkid=102100&amp;x=-9063564.211289434&amp;y=4669749.090881296&amp;l=13&amp;v=2</t>
  </si>
  <si>
    <t>ROANE COUNTY</t>
  </si>
  <si>
    <t>https://mapwv.gov/flood/map/?wkid=102100&amp;x=-9050796.679997522&amp;y=4655822.244538037&amp;l=13&amp;v=2</t>
  </si>
  <si>
    <t>https://mapwv.gov/flood/map/?wkid=102100&amp;x=-9094903.330079554&amp;y=4575962.037031439&amp;l=13&amp;v=2</t>
  </si>
  <si>
    <t>Watershed</t>
  </si>
  <si>
    <t xml:space="preserve">Coal </t>
  </si>
  <si>
    <t xml:space="preserve">Elk </t>
  </si>
  <si>
    <t xml:space="preserve">Lower Kanawha </t>
  </si>
  <si>
    <t>Flood Zone Designation</t>
  </si>
  <si>
    <t>Pocatalico River*</t>
  </si>
  <si>
    <t>Big Horse Creek*</t>
  </si>
  <si>
    <t>Stream Lengths of Potential AE Zones (miles)</t>
  </si>
  <si>
    <t>Red stream names indicate less accurate HAZUS depth grids</t>
  </si>
  <si>
    <t>Distance Notes</t>
  </si>
  <si>
    <t>Red highlighted records = HAZUS depth grid</t>
  </si>
  <si>
    <t>Blue highlighted records = HEC-RAS depth grid</t>
  </si>
  <si>
    <t>Approximate A Zone Analysis for Kanawha River Basin Watersheds</t>
  </si>
  <si>
    <t>Part of Crooked Creek</t>
  </si>
  <si>
    <t xml:space="preserve">From Raleigh-Boone boundary to the last structure in the cluster of 20. Total structures: 20. </t>
  </si>
  <si>
    <t>*Pocatalico River, Big Horse Creek, Blue Creek, and Paint Creek all have 7 structures with damage ≥ 50%</t>
  </si>
  <si>
    <t>One structure with a flood depth ≥ 10 ft</t>
  </si>
  <si>
    <r>
      <t xml:space="preserve">Boone-Lincoln county Boundary Issue - no AFH for Boone, HAZUS depth grid. </t>
    </r>
    <r>
      <rPr>
        <b/>
        <sz val="11"/>
        <color theme="1"/>
        <rFont val="Calibri"/>
        <family val="2"/>
        <scheme val="minor"/>
      </rPr>
      <t>Four structures with a flood depth ≥ 10 ft</t>
    </r>
  </si>
  <si>
    <r>
      <t xml:space="preserve">Also Crooked Creek Tributary. </t>
    </r>
    <r>
      <rPr>
        <b/>
        <sz val="11"/>
        <color theme="1"/>
        <rFont val="Calibri"/>
        <family val="2"/>
        <scheme val="minor"/>
      </rPr>
      <t>Small distance mileage for mapping AE. Five structures with flood depth &gt; 10 ft</t>
    </r>
  </si>
  <si>
    <r>
      <t>HAZUS depth grid.</t>
    </r>
    <r>
      <rPr>
        <b/>
        <sz val="11"/>
        <color theme="1"/>
        <rFont val="Calibri"/>
        <family val="2"/>
        <scheme val="minor"/>
      </rPr>
      <t xml:space="preserve"> Highest building exposure and damage estimates for HAZUS depth grids. Buildings dispersed over longer 6 mile reach. Two structures with a flood depth ≥ 10 ft</t>
    </r>
  </si>
  <si>
    <t>Three structures with a flood depth ≥ 10 ft</t>
  </si>
  <si>
    <r>
      <rPr>
        <b/>
        <sz val="11"/>
        <color theme="1"/>
        <rFont val="Calibri"/>
        <family val="2"/>
        <scheme val="minor"/>
      </rPr>
      <t>Raleigh-Boone County boundary issue</t>
    </r>
    <r>
      <rPr>
        <sz val="11"/>
        <color theme="1"/>
        <rFont val="Calibri"/>
        <family val="2"/>
        <scheme val="minor"/>
      </rPr>
      <t xml:space="preserve">, Boone: AE zone, Raleigh: A zone. </t>
    </r>
    <r>
      <rPr>
        <b/>
        <sz val="11"/>
        <color theme="1"/>
        <rFont val="Calibri"/>
        <family val="2"/>
        <scheme val="minor"/>
      </rPr>
      <t>Highest building count and building dollar value for model-backed depth grids. Two structures with a flood depth ≥ 10 ft</t>
    </r>
  </si>
  <si>
    <r>
      <rPr>
        <b/>
        <sz val="11"/>
        <color theme="1"/>
        <rFont val="Calibri"/>
        <family val="2"/>
        <scheme val="minor"/>
      </rPr>
      <t xml:space="preserve">Essential Facility: Walton Elem/Middle School </t>
    </r>
    <r>
      <rPr>
        <sz val="11"/>
        <color theme="1"/>
        <rFont val="Calibri"/>
        <family val="2"/>
        <scheme val="minor"/>
      </rPr>
      <t xml:space="preserve">- $6M, Bldng Loss Estimate $550K (underestimated based on selected site flood depth, flood depth estimates as high as 6 ft), </t>
    </r>
    <r>
      <rPr>
        <b/>
        <sz val="11"/>
        <color theme="1"/>
        <rFont val="Calibri"/>
        <family val="2"/>
        <scheme val="minor"/>
      </rPr>
      <t>not adjacent to a detailed AE zone. Four structures with a flood depth ≥ 10 ft</t>
    </r>
  </si>
  <si>
    <t>Two structures with a flood depth ≥ 10 ft</t>
  </si>
  <si>
    <r>
      <rPr>
        <b/>
        <sz val="11"/>
        <color theme="1"/>
        <rFont val="Calibri"/>
        <family val="2"/>
        <scheme val="minor"/>
      </rPr>
      <t>Twelve structures with flood depth &gt; 10 ft</t>
    </r>
    <r>
      <rPr>
        <sz val="11"/>
        <color theme="1"/>
        <rFont val="Calibri"/>
        <family val="2"/>
        <scheme val="minor"/>
      </rPr>
      <t xml:space="preserve">; Cluster of properties in high base flood depth areas with a potential of substantial flood damage; candidate area to consider an AE study; </t>
    </r>
    <r>
      <rPr>
        <b/>
        <sz val="11"/>
        <color theme="1"/>
        <rFont val="Calibri"/>
        <family val="2"/>
        <scheme val="minor"/>
      </rPr>
      <t>only CNMS record in Kanawha River Basin. Highest damage estimates and high flood depths for model-backed depth grids.</t>
    </r>
  </si>
  <si>
    <t>From confluence to the last structure in the cluster of 3. Total structures: 27.</t>
  </si>
  <si>
    <t>From end of AE to the last structure in the cluster of 18. Total structures: 18.</t>
  </si>
  <si>
    <t>From end of AE at Little Coal River confluence to the southern boundary of Lincoln co. Total Structures: 20</t>
  </si>
  <si>
    <t xml:space="preserve">From end of AE at Coal River confluence to the end of the five-structure cluster. Total Structures: 5. </t>
  </si>
  <si>
    <t>Total Structures: 1.</t>
  </si>
  <si>
    <t>Walton (Roane co), From Confluence with Johnson Ck to Panther Run. Total Structures: 9.</t>
  </si>
  <si>
    <t>Estimated Zone AE Cost ($2,500 per mile)</t>
  </si>
  <si>
    <t>Building Density per stream mile</t>
  </si>
  <si>
    <t>$867K</t>
  </si>
  <si>
    <t>$238K</t>
  </si>
  <si>
    <t>$6.74M</t>
  </si>
  <si>
    <t>Crooked Creek (combined)</t>
  </si>
  <si>
    <t>Rankings do not include Walter Elementary/Middle School values</t>
  </si>
  <si>
    <t>Both West Fork and Crooked Creek have high flood depths values</t>
  </si>
  <si>
    <t>RANKINGS - Approximate A Zone Cluster Analysis for Kanawha River Basin Watersheds</t>
  </si>
  <si>
    <r>
      <rPr>
        <b/>
        <sz val="11"/>
        <color theme="1"/>
        <rFont val="Calibri"/>
        <family val="2"/>
        <scheme val="minor"/>
      </rPr>
      <t>Raleigh-Boone County boundary issue</t>
    </r>
    <r>
      <rPr>
        <sz val="11"/>
        <color theme="1"/>
        <rFont val="Calibri"/>
        <family val="2"/>
        <scheme val="minor"/>
      </rPr>
      <t xml:space="preserve">, Boone: AE zone, Raleigh: A zone. </t>
    </r>
    <r>
      <rPr>
        <b/>
        <sz val="11"/>
        <color theme="1"/>
        <rFont val="Calibri"/>
        <family val="2"/>
        <scheme val="minor"/>
      </rPr>
      <t xml:space="preserve">Highest building count and building dollar value for model-backed depth grids. Two structures with a flood depth ≥ 10 ft. Four structures of significance - two essential facilities and two community assets - are located in the building cluster. </t>
    </r>
  </si>
  <si>
    <r>
      <t xml:space="preserve">Boone-Lincoln county Boundary Issue - no AFH for Boone, HAZUS depth grid. </t>
    </r>
    <r>
      <rPr>
        <b/>
        <sz val="11"/>
        <color theme="1"/>
        <rFont val="Calibri"/>
        <family val="2"/>
        <scheme val="minor"/>
      </rPr>
      <t>Four structures with a flood depth ≥ 10 ft.</t>
    </r>
  </si>
  <si>
    <r>
      <t xml:space="preserve">Also Crooked Creek Tributary. </t>
    </r>
    <r>
      <rPr>
        <b/>
        <sz val="11"/>
        <color theme="1"/>
        <rFont val="Calibri"/>
        <family val="2"/>
        <scheme val="minor"/>
      </rPr>
      <t>Small distance mileage for mapping AE. Five structures with flood depth &gt; 10 ft.</t>
    </r>
  </si>
  <si>
    <r>
      <t>HAZUS depth grid.</t>
    </r>
    <r>
      <rPr>
        <b/>
        <sz val="11"/>
        <color theme="1"/>
        <rFont val="Calibri"/>
        <family val="2"/>
        <scheme val="minor"/>
      </rPr>
      <t xml:space="preserve"> Highest building exposure and damage estimates for HAZUS depth grids. Buildings dispersed over longer 6 mile reach. Two structures with a flood depth ≥ 10 ft.</t>
    </r>
  </si>
  <si>
    <r>
      <rPr>
        <b/>
        <sz val="11"/>
        <color theme="1"/>
        <rFont val="Calibri"/>
        <family val="2"/>
        <scheme val="minor"/>
      </rPr>
      <t xml:space="preserve">Essential Facility: Walton Elem/Middle School </t>
    </r>
    <r>
      <rPr>
        <sz val="11"/>
        <color theme="1"/>
        <rFont val="Calibri"/>
        <family val="2"/>
        <scheme val="minor"/>
      </rPr>
      <t xml:space="preserve">- $6M, Bldg. Loss Estimate $550K (underestimated based on selected site flood depth, flood depth estimates as high as 8 ft.), </t>
    </r>
    <r>
      <rPr>
        <b/>
        <sz val="11"/>
        <color theme="1"/>
        <rFont val="Calibri"/>
        <family val="2"/>
        <scheme val="minor"/>
      </rPr>
      <t>not adjacent to a detailed AE zone. Four structures with a flood depth ≥ 10 ft.</t>
    </r>
  </si>
  <si>
    <r>
      <rPr>
        <b/>
        <sz val="11"/>
        <color theme="1"/>
        <rFont val="Calibri"/>
        <family val="2"/>
        <scheme val="minor"/>
      </rPr>
      <t>Twelve structures with flood depth &gt; 10 ft.</t>
    </r>
    <r>
      <rPr>
        <sz val="11"/>
        <color theme="1"/>
        <rFont val="Calibri"/>
        <family val="2"/>
        <scheme val="minor"/>
      </rPr>
      <t xml:space="preserve">; Cluster of properties in high base flood depth areas with a potential of substantial flood damage; candidate area to consider an AE study; </t>
    </r>
    <r>
      <rPr>
        <b/>
        <sz val="11"/>
        <color theme="1"/>
        <rFont val="Calibri"/>
        <family val="2"/>
        <scheme val="minor"/>
      </rPr>
      <t>only CNMS record in Kanawha River Basin. Highest damage estimates and high flood depths for model-backed depth grids.</t>
    </r>
  </si>
  <si>
    <t>From end of AE at Little Coal River confluence to the southern boundary of Lincoln Co. Total Structures: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</si>
</sst>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_(&quot;$&quot;* #,##0_);_(&quot;$&quot;* \(#,##0\);_(&quot;$&quot;* &quot;-&quot;??_);_(@_)"/>
    <numFmt numFmtId="165" formatCode="0.0"/>
    <numFmt numFmtId="166" formatCode="&quot;$&quot;#,##0"/>
  </numFmts>
  <fonts count="29" x14ac:knownFonts="1">
    <font>
      <sz val="11"/>
      <color theme="1"/>
      <name val="Calibri"/>
      <family val="2"/>
      <scheme val="minor"/>
    </font>
    <font>
      <sz val="11"/>
      <color theme="1"/>
      <name val="Calibri"/>
      <family val="2"/>
      <scheme val="minor"/>
    </font>
    <font>
      <sz val="11"/>
      <color theme="1"/>
      <name val="Calibri"/>
      <family val="2"/>
    </font>
    <font>
      <sz val="11"/>
      <color rgb="FF006100"/>
      <name val="Calibri"/>
      <family val="2"/>
      <scheme val="minor"/>
    </font>
    <font>
      <b/>
      <sz val="11"/>
      <color theme="1"/>
      <name val="Calibri"/>
      <family val="2"/>
      <scheme val="minor"/>
    </font>
    <font>
      <b/>
      <sz val="14"/>
      <color theme="1"/>
      <name val="Calibri"/>
      <family val="2"/>
      <scheme val="minor"/>
    </font>
    <font>
      <b/>
      <sz val="14"/>
      <name val="Calibri"/>
      <family val="2"/>
    </font>
    <font>
      <b/>
      <sz val="14"/>
      <color rgb="FFFFFFFF"/>
      <name val="Calibri"/>
      <family val="2"/>
    </font>
    <font>
      <sz val="11"/>
      <name val="Calibri"/>
      <family val="2"/>
      <scheme val="minor"/>
    </font>
    <font>
      <sz val="11"/>
      <name val="Calibri"/>
      <family val="2"/>
    </font>
    <font>
      <sz val="9"/>
      <name val="Calibri"/>
      <family val="2"/>
    </font>
    <font>
      <b/>
      <sz val="11"/>
      <color theme="0"/>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b/>
      <sz val="10"/>
      <color theme="0"/>
      <name val="Calibri"/>
      <family val="2"/>
      <scheme val="minor"/>
    </font>
    <font>
      <sz val="12"/>
      <color theme="1"/>
      <name val="Calibri"/>
      <family val="2"/>
      <scheme val="minor"/>
    </font>
    <font>
      <b/>
      <i/>
      <sz val="10"/>
      <color rgb="FF0070C0"/>
      <name val="Calibri"/>
      <family val="2"/>
      <scheme val="minor"/>
    </font>
    <font>
      <i/>
      <sz val="11"/>
      <color theme="0"/>
      <name val="Calibri"/>
      <family val="2"/>
      <scheme val="minor"/>
    </font>
    <font>
      <b/>
      <sz val="12"/>
      <color theme="1"/>
      <name val="Calibri"/>
      <family val="2"/>
      <scheme val="minor"/>
    </font>
    <font>
      <u/>
      <sz val="11"/>
      <color theme="10"/>
      <name val="Calibri"/>
      <family val="2"/>
      <scheme val="minor"/>
    </font>
    <font>
      <u/>
      <sz val="10"/>
      <color theme="10"/>
      <name val="Calibri"/>
      <family val="2"/>
      <scheme val="minor"/>
    </font>
    <font>
      <sz val="11"/>
      <color rgb="FFFF0000"/>
      <name val="Calibri"/>
      <family val="2"/>
      <scheme val="minor"/>
    </font>
    <font>
      <i/>
      <sz val="10"/>
      <color rgb="FF0070C0"/>
      <name val="Calibri"/>
      <family val="2"/>
      <scheme val="minor"/>
    </font>
    <font>
      <b/>
      <i/>
      <sz val="10"/>
      <color rgb="FFFF0000"/>
      <name val="Calibri"/>
      <family val="2"/>
      <scheme val="minor"/>
    </font>
    <font>
      <i/>
      <sz val="11"/>
      <color theme="1"/>
      <name val="Calibri"/>
      <family val="2"/>
      <scheme val="minor"/>
    </font>
    <font>
      <b/>
      <i/>
      <sz val="11"/>
      <color theme="1"/>
      <name val="Calibri"/>
      <family val="2"/>
      <scheme val="minor"/>
    </font>
    <font>
      <i/>
      <sz val="11"/>
      <name val="Calibri"/>
      <family val="2"/>
      <scheme val="minor"/>
    </font>
    <font>
      <sz val="9"/>
      <color theme="1"/>
      <name val="Calibri"/>
      <family val="2"/>
      <scheme val="minor"/>
    </font>
  </fonts>
  <fills count="19">
    <fill>
      <patternFill patternType="none"/>
    </fill>
    <fill>
      <patternFill patternType="gray125"/>
    </fill>
    <fill>
      <patternFill patternType="solid">
        <fgColor theme="2"/>
        <bgColor indexed="64"/>
      </patternFill>
    </fill>
    <fill>
      <patternFill patternType="solid">
        <fgColor rgb="FFC6EFCE"/>
      </patternFill>
    </fill>
    <fill>
      <patternFill patternType="solid">
        <fgColor theme="4" tint="0.79998168889431442"/>
        <bgColor indexed="64"/>
      </patternFill>
    </fill>
    <fill>
      <patternFill patternType="solid">
        <fgColor rgb="FFFFFF00"/>
        <bgColor indexed="64"/>
      </patternFill>
    </fill>
    <fill>
      <patternFill patternType="solid">
        <fgColor theme="3"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rgb="FF808080"/>
      </patternFill>
    </fill>
    <fill>
      <patternFill patternType="solid">
        <fgColor rgb="FFF1DCDB"/>
      </patternFill>
    </fill>
    <fill>
      <patternFill patternType="solid">
        <fgColor rgb="FFDCE6F0"/>
      </patternFill>
    </fill>
    <fill>
      <patternFill patternType="solid">
        <fgColor rgb="FF8DB4E1"/>
      </patternFill>
    </fill>
    <fill>
      <patternFill patternType="solid">
        <fgColor rgb="FFF1F1F1"/>
      </patternFill>
    </fill>
    <fill>
      <patternFill patternType="solid">
        <fgColor rgb="FFE3DFEB"/>
      </patternFill>
    </fill>
    <fill>
      <patternFill patternType="solid">
        <fgColor rgb="FFEBF0DE"/>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4" tint="-0.249977111117893"/>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s>
  <cellStyleXfs count="5">
    <xf numFmtId="0" fontId="0" fillId="0" borderId="0"/>
    <xf numFmtId="44" fontId="1" fillId="0" borderId="0" applyFont="0" applyFill="0" applyBorder="0" applyAlignment="0" applyProtection="0"/>
    <xf numFmtId="43" fontId="1" fillId="0" borderId="0" applyFont="0" applyFill="0" applyBorder="0" applyAlignment="0" applyProtection="0"/>
    <xf numFmtId="0" fontId="3" fillId="3" borderId="0" applyNumberFormat="0" applyBorder="0" applyAlignment="0" applyProtection="0"/>
    <xf numFmtId="0" fontId="20" fillId="0" borderId="0" applyNumberFormat="0" applyFill="0" applyBorder="0" applyAlignment="0" applyProtection="0"/>
  </cellStyleXfs>
  <cellXfs count="173">
    <xf numFmtId="0" fontId="0" fillId="0" borderId="0" xfId="0"/>
    <xf numFmtId="0" fontId="0" fillId="0" borderId="0" xfId="0" applyBorder="1" applyAlignment="1">
      <alignment horizontal="center"/>
    </xf>
    <xf numFmtId="0" fontId="0" fillId="0" borderId="0" xfId="0" applyBorder="1" applyAlignment="1">
      <alignment horizontal="center" vertical="center"/>
    </xf>
    <xf numFmtId="0" fontId="0" fillId="0" borderId="4" xfId="0" applyBorder="1" applyAlignment="1">
      <alignment horizontal="center"/>
    </xf>
    <xf numFmtId="0" fontId="0" fillId="0" borderId="3" xfId="0" applyBorder="1" applyAlignment="1">
      <alignment horizontal="center"/>
    </xf>
    <xf numFmtId="0" fontId="0" fillId="0" borderId="0" xfId="0" applyAlignment="1">
      <alignment horizontal="center"/>
    </xf>
    <xf numFmtId="0" fontId="0" fillId="0" borderId="0" xfId="0" applyAlignment="1">
      <alignment wrapText="1"/>
    </xf>
    <xf numFmtId="0" fontId="0" fillId="0" borderId="8" xfId="0" applyBorder="1" applyAlignment="1">
      <alignment horizontal="center"/>
    </xf>
    <xf numFmtId="0" fontId="0" fillId="0" borderId="9" xfId="0" applyBorder="1" applyAlignment="1">
      <alignment wrapText="1"/>
    </xf>
    <xf numFmtId="0" fontId="0" fillId="6" borderId="1" xfId="2" applyNumberFormat="1" applyFont="1" applyFill="1" applyBorder="1" applyAlignment="1">
      <alignment horizontal="center"/>
    </xf>
    <xf numFmtId="0" fontId="0" fillId="6" borderId="1" xfId="1" applyNumberFormat="1" applyFont="1" applyFill="1" applyBorder="1" applyAlignment="1">
      <alignment horizontal="center"/>
    </xf>
    <xf numFmtId="0" fontId="0" fillId="6" borderId="1" xfId="0" applyFill="1" applyBorder="1" applyAlignment="1">
      <alignment wrapText="1"/>
    </xf>
    <xf numFmtId="0" fontId="6" fillId="9" borderId="1" xfId="0" applyFont="1" applyFill="1" applyBorder="1" applyAlignment="1">
      <alignment horizontal="center" vertical="top" wrapText="1"/>
    </xf>
    <xf numFmtId="0" fontId="6" fillId="9" borderId="1" xfId="0" applyFont="1" applyFill="1" applyBorder="1" applyAlignment="1">
      <alignment horizontal="left" vertical="top" wrapText="1"/>
    </xf>
    <xf numFmtId="0" fontId="6" fillId="9" borderId="1" xfId="0" applyFont="1" applyFill="1" applyBorder="1" applyAlignment="1">
      <alignment horizontal="left" vertical="top" wrapText="1" indent="2"/>
    </xf>
    <xf numFmtId="0" fontId="5" fillId="0" borderId="0" xfId="0" applyFont="1" applyBorder="1"/>
    <xf numFmtId="0" fontId="8" fillId="0" borderId="1" xfId="3" applyFont="1" applyFill="1" applyBorder="1" applyAlignment="1">
      <alignment horizontal="left" vertical="top" wrapText="1"/>
    </xf>
    <xf numFmtId="0" fontId="9" fillId="0" borderId="1" xfId="0" applyFont="1" applyFill="1" applyBorder="1" applyAlignment="1">
      <alignment horizontal="left" vertical="top" wrapText="1"/>
    </xf>
    <xf numFmtId="0" fontId="9" fillId="2" borderId="1" xfId="0" applyFont="1" applyFill="1" applyBorder="1" applyAlignment="1">
      <alignment horizontal="left" vertical="top" wrapText="1"/>
    </xf>
    <xf numFmtId="0" fontId="0" fillId="0" borderId="0" xfId="0" applyBorder="1"/>
    <xf numFmtId="0" fontId="8" fillId="5" borderId="1" xfId="3" applyFont="1" applyFill="1" applyBorder="1" applyAlignment="1">
      <alignment horizontal="left" vertical="top" wrapText="1"/>
    </xf>
    <xf numFmtId="0" fontId="9" fillId="10" borderId="1" xfId="0" applyFont="1" applyFill="1" applyBorder="1" applyAlignment="1">
      <alignment horizontal="left" vertical="top" wrapText="1"/>
    </xf>
    <xf numFmtId="0" fontId="9" fillId="5" borderId="1" xfId="0" applyFont="1" applyFill="1" applyBorder="1" applyAlignment="1">
      <alignment horizontal="left" vertical="top" wrapText="1"/>
    </xf>
    <xf numFmtId="0" fontId="9" fillId="11" borderId="1" xfId="0" applyFont="1" applyFill="1" applyBorder="1" applyAlignment="1">
      <alignment horizontal="left" vertical="top" wrapText="1"/>
    </xf>
    <xf numFmtId="0" fontId="9" fillId="12" borderId="1" xfId="0" applyFont="1" applyFill="1" applyBorder="1" applyAlignment="1">
      <alignment horizontal="left" vertical="top" wrapText="1"/>
    </xf>
    <xf numFmtId="0" fontId="9" fillId="13" borderId="1" xfId="0" applyFont="1" applyFill="1" applyBorder="1" applyAlignment="1">
      <alignment horizontal="left" vertical="top" wrapText="1"/>
    </xf>
    <xf numFmtId="0" fontId="8" fillId="0" borderId="0" xfId="0" applyFont="1" applyFill="1"/>
    <xf numFmtId="0" fontId="0" fillId="0" borderId="0" xfId="0" applyBorder="1" applyAlignment="1"/>
    <xf numFmtId="0" fontId="9" fillId="0" borderId="1" xfId="0" applyFont="1" applyFill="1" applyBorder="1" applyAlignment="1">
      <alignment horizontal="left" vertical="center" wrapText="1"/>
    </xf>
    <xf numFmtId="0" fontId="9" fillId="13" borderId="1" xfId="0" applyFont="1" applyFill="1" applyBorder="1" applyAlignment="1">
      <alignment horizontal="left" vertical="center" wrapText="1"/>
    </xf>
    <xf numFmtId="0" fontId="9" fillId="14" borderId="1" xfId="0" applyFont="1" applyFill="1" applyBorder="1" applyAlignment="1">
      <alignment horizontal="left" vertical="top" wrapText="1"/>
    </xf>
    <xf numFmtId="0" fontId="9" fillId="15" borderId="1" xfId="0" applyFont="1" applyFill="1" applyBorder="1" applyAlignment="1">
      <alignment horizontal="left" vertical="top" wrapText="1"/>
    </xf>
    <xf numFmtId="0" fontId="9" fillId="16" borderId="1" xfId="0" applyFont="1" applyFill="1" applyBorder="1" applyAlignment="1">
      <alignment horizontal="left" vertical="top" wrapText="1"/>
    </xf>
    <xf numFmtId="0" fontId="10" fillId="0" borderId="0" xfId="0" applyFont="1" applyFill="1" applyBorder="1" applyAlignment="1">
      <alignment horizontal="left" vertical="top" wrapText="1"/>
    </xf>
    <xf numFmtId="0" fontId="8" fillId="7" borderId="1" xfId="3" applyFont="1" applyFill="1" applyBorder="1" applyAlignment="1">
      <alignment horizontal="left" vertical="top" wrapText="1"/>
    </xf>
    <xf numFmtId="0" fontId="0" fillId="0" borderId="0" xfId="0" applyFill="1" applyBorder="1" applyAlignment="1">
      <alignment horizontal="left" vertical="top" wrapText="1"/>
    </xf>
    <xf numFmtId="0" fontId="2" fillId="0" borderId="1" xfId="0" applyFont="1" applyFill="1" applyBorder="1" applyAlignment="1">
      <alignment horizontal="left" vertical="top" wrapText="1"/>
    </xf>
    <xf numFmtId="0" fontId="9" fillId="0" borderId="1" xfId="0" applyFont="1" applyFill="1" applyBorder="1" applyAlignment="1">
      <alignment horizontal="left" wrapText="1"/>
    </xf>
    <xf numFmtId="0" fontId="10" fillId="0" borderId="0" xfId="0" applyFont="1" applyFill="1" applyBorder="1" applyAlignment="1">
      <alignment horizontal="left" wrapText="1"/>
    </xf>
    <xf numFmtId="0" fontId="0" fillId="0" borderId="0" xfId="0" applyFill="1" applyBorder="1"/>
    <xf numFmtId="0" fontId="0" fillId="0" borderId="0" xfId="0" applyFont="1" applyBorder="1"/>
    <xf numFmtId="0" fontId="0" fillId="0" borderId="0" xfId="0" applyFont="1" applyBorder="1" applyAlignment="1"/>
    <xf numFmtId="0" fontId="4" fillId="8" borderId="1" xfId="0" applyFont="1" applyFill="1" applyBorder="1" applyAlignment="1">
      <alignment horizontal="center"/>
    </xf>
    <xf numFmtId="0" fontId="0" fillId="8" borderId="1" xfId="0" applyFill="1" applyBorder="1" applyAlignment="1">
      <alignment horizontal="center"/>
    </xf>
    <xf numFmtId="0" fontId="0" fillId="0" borderId="1" xfId="0" applyFill="1" applyBorder="1" applyAlignment="1">
      <alignment horizontal="center"/>
    </xf>
    <xf numFmtId="0" fontId="13" fillId="8" borderId="12" xfId="0" applyFont="1" applyFill="1" applyBorder="1" applyAlignment="1">
      <alignment horizontal="center" vertical="center"/>
    </xf>
    <xf numFmtId="0" fontId="13" fillId="8" borderId="13" xfId="0" applyFont="1" applyFill="1" applyBorder="1" applyAlignment="1">
      <alignment horizontal="center" vertical="center"/>
    </xf>
    <xf numFmtId="0" fontId="11" fillId="18" borderId="16" xfId="0" applyFont="1" applyFill="1" applyBorder="1" applyAlignment="1">
      <alignment horizontal="center" wrapText="1"/>
    </xf>
    <xf numFmtId="0" fontId="15" fillId="18" borderId="17" xfId="0" applyFont="1" applyFill="1" applyBorder="1" applyAlignment="1">
      <alignment horizontal="center"/>
    </xf>
    <xf numFmtId="0" fontId="15" fillId="18" borderId="18" xfId="0" applyFont="1" applyFill="1" applyBorder="1" applyAlignment="1">
      <alignment horizontal="center"/>
    </xf>
    <xf numFmtId="0" fontId="17" fillId="8" borderId="10" xfId="0" applyFont="1" applyFill="1" applyBorder="1" applyAlignment="1">
      <alignment horizontal="center" vertical="center"/>
    </xf>
    <xf numFmtId="0" fontId="17" fillId="8" borderId="11" xfId="0" applyFont="1" applyFill="1" applyBorder="1" applyAlignment="1">
      <alignment horizontal="center" vertical="center"/>
    </xf>
    <xf numFmtId="0" fontId="12" fillId="18" borderId="9" xfId="0" applyFont="1" applyFill="1" applyBorder="1" applyAlignment="1">
      <alignment horizontal="center" vertical="top" wrapText="1"/>
    </xf>
    <xf numFmtId="165" fontId="0" fillId="0" borderId="0" xfId="0" applyNumberFormat="1" applyAlignment="1">
      <alignment horizontal="center"/>
    </xf>
    <xf numFmtId="0" fontId="22" fillId="0" borderId="0" xfId="0" applyFont="1" applyAlignment="1">
      <alignment vertical="center"/>
    </xf>
    <xf numFmtId="0" fontId="13" fillId="0" borderId="0" xfId="0" applyFont="1"/>
    <xf numFmtId="0" fontId="13" fillId="0" borderId="0" xfId="0" applyFont="1" applyAlignment="1">
      <alignment horizontal="center"/>
    </xf>
    <xf numFmtId="0" fontId="13" fillId="6" borderId="1" xfId="0" applyFont="1" applyFill="1" applyBorder="1" applyAlignment="1">
      <alignment horizontal="center" vertical="top" wrapText="1"/>
    </xf>
    <xf numFmtId="165" fontId="14" fillId="5" borderId="1" xfId="0" applyNumberFormat="1" applyFont="1" applyFill="1" applyBorder="1" applyAlignment="1">
      <alignment horizontal="center" vertical="top" wrapText="1"/>
    </xf>
    <xf numFmtId="0" fontId="13" fillId="0" borderId="1" xfId="0" applyFont="1" applyFill="1" applyBorder="1" applyAlignment="1">
      <alignment vertical="top" wrapText="1"/>
    </xf>
    <xf numFmtId="165" fontId="14" fillId="5" borderId="1" xfId="0" applyNumberFormat="1" applyFont="1" applyFill="1" applyBorder="1" applyAlignment="1">
      <alignment horizontal="center" vertical="top"/>
    </xf>
    <xf numFmtId="0" fontId="21" fillId="0" borderId="1" xfId="4" applyFont="1" applyFill="1" applyBorder="1" applyAlignment="1">
      <alignment vertical="top"/>
    </xf>
    <xf numFmtId="0" fontId="21" fillId="0" borderId="1" xfId="4" applyFont="1" applyFill="1" applyBorder="1" applyAlignment="1">
      <alignment horizontal="center" vertical="top"/>
    </xf>
    <xf numFmtId="0" fontId="13" fillId="0" borderId="1" xfId="0" applyFont="1" applyFill="1" applyBorder="1" applyAlignment="1">
      <alignment vertical="top"/>
    </xf>
    <xf numFmtId="0" fontId="13" fillId="0" borderId="1" xfId="0" applyFont="1" applyFill="1" applyBorder="1" applyAlignment="1">
      <alignment horizontal="center" vertical="top"/>
    </xf>
    <xf numFmtId="37" fontId="13" fillId="6" borderId="1" xfId="2" applyNumberFormat="1" applyFont="1" applyFill="1" applyBorder="1" applyAlignment="1">
      <alignment horizontal="center" vertical="top" wrapText="1"/>
    </xf>
    <xf numFmtId="37" fontId="13" fillId="0" borderId="1" xfId="2" applyNumberFormat="1" applyFont="1" applyFill="1" applyBorder="1" applyAlignment="1">
      <alignment vertical="top"/>
    </xf>
    <xf numFmtId="0" fontId="0" fillId="0" borderId="0" xfId="0" applyBorder="1" applyAlignment="1">
      <alignment wrapText="1"/>
    </xf>
    <xf numFmtId="0" fontId="0" fillId="0" borderId="0" xfId="0" applyFill="1" applyBorder="1" applyAlignment="1">
      <alignment horizontal="center"/>
    </xf>
    <xf numFmtId="0" fontId="0" fillId="6" borderId="5" xfId="1" applyNumberFormat="1" applyFont="1" applyFill="1" applyBorder="1" applyAlignment="1">
      <alignment horizontal="center"/>
    </xf>
    <xf numFmtId="0" fontId="0" fillId="8" borderId="1" xfId="0" applyFont="1" applyFill="1" applyBorder="1" applyAlignment="1">
      <alignment horizontal="center"/>
    </xf>
    <xf numFmtId="0" fontId="0" fillId="0" borderId="1" xfId="0" applyFont="1" applyFill="1" applyBorder="1" applyAlignment="1">
      <alignment horizontal="center"/>
    </xf>
    <xf numFmtId="0" fontId="0" fillId="0" borderId="0" xfId="0" applyAlignment="1">
      <alignment horizontal="center" wrapText="1"/>
    </xf>
    <xf numFmtId="0" fontId="24" fillId="8" borderId="10" xfId="0" applyFont="1" applyFill="1" applyBorder="1" applyAlignment="1">
      <alignment horizontal="center" vertical="center"/>
    </xf>
    <xf numFmtId="0" fontId="8" fillId="0" borderId="0" xfId="0" applyFont="1" applyAlignment="1">
      <alignment vertical="center"/>
    </xf>
    <xf numFmtId="0" fontId="0" fillId="0" borderId="0" xfId="0" applyBorder="1" applyAlignment="1">
      <alignment horizontal="center" wrapText="1"/>
    </xf>
    <xf numFmtId="0" fontId="0" fillId="4" borderId="0" xfId="0" applyFill="1" applyAlignment="1">
      <alignment wrapText="1"/>
    </xf>
    <xf numFmtId="0" fontId="0" fillId="8" borderId="0" xfId="0" applyFill="1" applyAlignment="1">
      <alignment wrapText="1"/>
    </xf>
    <xf numFmtId="0" fontId="4" fillId="0" borderId="0" xfId="0" applyFont="1" applyAlignment="1">
      <alignment wrapText="1"/>
    </xf>
    <xf numFmtId="0" fontId="0" fillId="0" borderId="19" xfId="0" applyBorder="1"/>
    <xf numFmtId="0" fontId="0" fillId="0" borderId="0" xfId="0" applyBorder="1" applyAlignment="1">
      <alignment vertical="top" wrapText="1"/>
    </xf>
    <xf numFmtId="0" fontId="0" fillId="4" borderId="1" xfId="0" applyFont="1" applyFill="1" applyBorder="1" applyAlignment="1">
      <alignment vertical="center" wrapText="1"/>
    </xf>
    <xf numFmtId="0" fontId="0" fillId="4" borderId="1" xfId="0" applyFill="1" applyBorder="1" applyAlignment="1">
      <alignment horizontal="center" vertical="center"/>
    </xf>
    <xf numFmtId="0" fontId="4" fillId="4" borderId="1" xfId="0" applyFont="1" applyFill="1" applyBorder="1" applyAlignment="1">
      <alignment horizontal="center" vertical="center"/>
    </xf>
    <xf numFmtId="0" fontId="0" fillId="4" borderId="1" xfId="0" applyFill="1" applyBorder="1" applyAlignment="1">
      <alignment vertical="center" wrapText="1"/>
    </xf>
    <xf numFmtId="0" fontId="0" fillId="8" borderId="1" xfId="0" applyFont="1" applyFill="1" applyBorder="1" applyAlignment="1">
      <alignment vertical="center" wrapText="1"/>
    </xf>
    <xf numFmtId="0" fontId="0" fillId="8" borderId="1" xfId="0" applyFill="1" applyBorder="1" applyAlignment="1">
      <alignment horizontal="center" vertical="center"/>
    </xf>
    <xf numFmtId="0" fontId="4" fillId="8" borderId="1" xfId="0" applyFont="1" applyFill="1" applyBorder="1" applyAlignment="1">
      <alignment horizontal="center" vertical="center"/>
    </xf>
    <xf numFmtId="0" fontId="0" fillId="0" borderId="1" xfId="0" applyFill="1" applyBorder="1" applyAlignment="1">
      <alignment vertical="center"/>
    </xf>
    <xf numFmtId="0" fontId="0" fillId="0" borderId="1" xfId="0" applyFont="1" applyFill="1" applyBorder="1" applyAlignment="1">
      <alignment vertical="center" wrapText="1"/>
    </xf>
    <xf numFmtId="0" fontId="0" fillId="0" borderId="1" xfId="0" applyFill="1" applyBorder="1" applyAlignment="1">
      <alignment horizontal="center" vertical="center"/>
    </xf>
    <xf numFmtId="0" fontId="4" fillId="0" borderId="1" xfId="0" applyFont="1" applyFill="1" applyBorder="1" applyAlignment="1">
      <alignment horizontal="center" vertical="center"/>
    </xf>
    <xf numFmtId="0" fontId="0" fillId="0" borderId="1" xfId="0" applyBorder="1" applyAlignment="1">
      <alignment vertical="center" wrapText="1"/>
    </xf>
    <xf numFmtId="165" fontId="0" fillId="0" borderId="1" xfId="0" applyNumberFormat="1" applyFill="1" applyBorder="1" applyAlignment="1">
      <alignment horizontal="center" vertical="center" wrapText="1"/>
    </xf>
    <xf numFmtId="0" fontId="0" fillId="0" borderId="1" xfId="0" applyBorder="1" applyAlignment="1">
      <alignment vertical="center"/>
    </xf>
    <xf numFmtId="0" fontId="0" fillId="0" borderId="1" xfId="0" applyFont="1" applyBorder="1" applyAlignment="1">
      <alignment vertical="center" wrapText="1"/>
    </xf>
    <xf numFmtId="0" fontId="0" fillId="0" borderId="1" xfId="0" applyBorder="1" applyAlignment="1">
      <alignment horizontal="center" vertical="center"/>
    </xf>
    <xf numFmtId="0" fontId="4" fillId="0" borderId="1" xfId="0" applyFont="1" applyBorder="1" applyAlignment="1">
      <alignment horizontal="center" vertical="center"/>
    </xf>
    <xf numFmtId="165" fontId="0" fillId="0" borderId="1" xfId="0" applyNumberFormat="1" applyBorder="1" applyAlignment="1">
      <alignment horizontal="center" vertical="center" wrapText="1"/>
    </xf>
    <xf numFmtId="0" fontId="0" fillId="16" borderId="16" xfId="0" applyFill="1" applyBorder="1" applyAlignment="1">
      <alignment horizontal="center" vertical="top" wrapText="1"/>
    </xf>
    <xf numFmtId="0" fontId="0" fillId="16" borderId="17" xfId="0" applyFill="1" applyBorder="1" applyAlignment="1">
      <alignment horizontal="center" vertical="top" wrapText="1"/>
    </xf>
    <xf numFmtId="0" fontId="0" fillId="16" borderId="18" xfId="0" applyFill="1" applyBorder="1" applyAlignment="1">
      <alignment horizontal="center" vertical="top" wrapText="1"/>
    </xf>
    <xf numFmtId="0" fontId="0" fillId="4" borderId="1" xfId="0" applyFill="1" applyBorder="1" applyAlignment="1">
      <alignment vertical="top" wrapText="1"/>
    </xf>
    <xf numFmtId="165" fontId="0" fillId="4" borderId="1" xfId="0" applyNumberFormat="1" applyFill="1" applyBorder="1" applyAlignment="1">
      <alignment horizontal="center" vertical="top" wrapText="1"/>
    </xf>
    <xf numFmtId="0" fontId="0" fillId="8" borderId="1" xfId="0" applyFill="1" applyBorder="1" applyAlignment="1">
      <alignment vertical="top" wrapText="1"/>
    </xf>
    <xf numFmtId="165" fontId="8" fillId="8" borderId="1" xfId="0" applyNumberFormat="1" applyFont="1" applyFill="1" applyBorder="1" applyAlignment="1">
      <alignment horizontal="center" vertical="top" wrapText="1"/>
    </xf>
    <xf numFmtId="0" fontId="14" fillId="0" borderId="1" xfId="0" applyFont="1" applyFill="1" applyBorder="1" applyAlignment="1">
      <alignment vertical="top" wrapText="1"/>
    </xf>
    <xf numFmtId="0" fontId="20" fillId="4" borderId="1" xfId="4" applyFill="1" applyBorder="1" applyAlignment="1">
      <alignment vertical="center"/>
    </xf>
    <xf numFmtId="0" fontId="20" fillId="8" borderId="1" xfId="4" applyFill="1" applyBorder="1" applyAlignment="1">
      <alignment vertical="center"/>
    </xf>
    <xf numFmtId="2" fontId="8" fillId="8" borderId="1" xfId="0" applyNumberFormat="1" applyFont="1" applyFill="1" applyBorder="1" applyAlignment="1">
      <alignment horizontal="center" vertical="center" wrapText="1"/>
    </xf>
    <xf numFmtId="164" fontId="1" fillId="8" borderId="1" xfId="1" applyNumberFormat="1" applyFont="1" applyFill="1" applyBorder="1" applyAlignment="1">
      <alignment horizontal="center" vertical="center"/>
    </xf>
    <xf numFmtId="2" fontId="0" fillId="8" borderId="1" xfId="0" applyNumberFormat="1" applyFill="1" applyBorder="1" applyAlignment="1">
      <alignment horizontal="center" vertical="center" wrapText="1"/>
    </xf>
    <xf numFmtId="164" fontId="4" fillId="8" borderId="1" xfId="1" applyNumberFormat="1" applyFont="1" applyFill="1" applyBorder="1" applyAlignment="1">
      <alignment horizontal="center" vertical="center"/>
    </xf>
    <xf numFmtId="0" fontId="25" fillId="4" borderId="1" xfId="0" applyFont="1" applyFill="1" applyBorder="1" applyAlignment="1">
      <alignment vertical="top" wrapText="1"/>
    </xf>
    <xf numFmtId="166" fontId="25" fillId="4" borderId="4" xfId="0" applyNumberFormat="1" applyFont="1" applyFill="1" applyBorder="1" applyAlignment="1">
      <alignment horizontal="center" vertical="center" wrapText="1"/>
    </xf>
    <xf numFmtId="165" fontId="26" fillId="4" borderId="4" xfId="0" applyNumberFormat="1" applyFont="1" applyFill="1" applyBorder="1" applyAlignment="1">
      <alignment horizontal="center" vertical="center" wrapText="1"/>
    </xf>
    <xf numFmtId="2" fontId="25" fillId="4" borderId="1" xfId="0" applyNumberFormat="1" applyFont="1" applyFill="1" applyBorder="1" applyAlignment="1">
      <alignment horizontal="center" vertical="center" wrapText="1"/>
    </xf>
    <xf numFmtId="0" fontId="25" fillId="4" borderId="1" xfId="0" applyFont="1" applyFill="1" applyBorder="1" applyAlignment="1">
      <alignment horizontal="center" vertical="center"/>
    </xf>
    <xf numFmtId="164" fontId="25" fillId="4" borderId="1" xfId="1" applyNumberFormat="1" applyFont="1" applyFill="1" applyBorder="1" applyAlignment="1">
      <alignment horizontal="center" vertical="center"/>
    </xf>
    <xf numFmtId="2" fontId="0" fillId="4" borderId="1" xfId="0" applyNumberFormat="1" applyFill="1" applyBorder="1" applyAlignment="1">
      <alignment horizontal="center" vertical="center" wrapText="1"/>
    </xf>
    <xf numFmtId="164" fontId="0" fillId="4" borderId="1" xfId="1" applyNumberFormat="1" applyFont="1" applyFill="1" applyBorder="1" applyAlignment="1">
      <alignment horizontal="center" vertical="center"/>
    </xf>
    <xf numFmtId="164" fontId="4" fillId="4" borderId="1" xfId="1" applyNumberFormat="1" applyFont="1" applyFill="1" applyBorder="1" applyAlignment="1">
      <alignment horizontal="center" vertical="center"/>
    </xf>
    <xf numFmtId="164" fontId="1" fillId="4" borderId="1" xfId="1" applyNumberFormat="1"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0" applyFont="1" applyBorder="1" applyAlignment="1">
      <alignment horizontal="center" vertical="center"/>
    </xf>
    <xf numFmtId="0" fontId="0" fillId="4" borderId="1" xfId="0" applyFont="1" applyFill="1" applyBorder="1" applyAlignment="1">
      <alignment horizontal="center" vertical="center"/>
    </xf>
    <xf numFmtId="0" fontId="20" fillId="0" borderId="1" xfId="4" applyBorder="1" applyAlignment="1">
      <alignment vertical="center"/>
    </xf>
    <xf numFmtId="0" fontId="25" fillId="4" borderId="4" xfId="0" applyFont="1" applyFill="1" applyBorder="1" applyAlignment="1">
      <alignment horizontal="center" vertical="center"/>
    </xf>
    <xf numFmtId="0" fontId="25" fillId="4" borderId="4" xfId="0" applyFont="1" applyFill="1" applyBorder="1" applyAlignment="1">
      <alignment vertical="top" wrapText="1"/>
    </xf>
    <xf numFmtId="0" fontId="0" fillId="8" borderId="1" xfId="0" applyFont="1" applyFill="1" applyBorder="1" applyAlignment="1">
      <alignment horizontal="center" vertical="center"/>
    </xf>
    <xf numFmtId="0" fontId="27" fillId="4" borderId="4" xfId="4" applyFont="1" applyFill="1" applyBorder="1" applyAlignment="1">
      <alignment vertical="center"/>
    </xf>
    <xf numFmtId="0" fontId="25" fillId="4" borderId="4" xfId="0" applyFont="1" applyFill="1" applyBorder="1" applyAlignment="1">
      <alignment vertical="center" wrapText="1"/>
    </xf>
    <xf numFmtId="0" fontId="28" fillId="0" borderId="0" xfId="0" applyFont="1" applyFill="1" applyBorder="1" applyAlignment="1">
      <alignment horizontal="left"/>
    </xf>
    <xf numFmtId="0" fontId="25" fillId="5" borderId="0" xfId="0" applyFont="1" applyFill="1" applyAlignment="1">
      <alignment wrapText="1"/>
    </xf>
    <xf numFmtId="0" fontId="23" fillId="0" borderId="0" xfId="0" applyFont="1" applyBorder="1" applyAlignment="1">
      <alignment horizontal="left" wrapText="1"/>
    </xf>
    <xf numFmtId="0" fontId="16" fillId="0" borderId="0" xfId="0" applyFont="1" applyFill="1" applyBorder="1" applyAlignment="1">
      <alignment horizontal="center" wrapText="1"/>
    </xf>
    <xf numFmtId="0" fontId="14" fillId="17" borderId="15" xfId="0" applyFont="1" applyFill="1" applyBorder="1" applyAlignment="1">
      <alignment horizontal="center" vertical="center" wrapText="1"/>
    </xf>
    <xf numFmtId="0" fontId="14" fillId="17" borderId="14" xfId="0" applyFont="1" applyFill="1" applyBorder="1" applyAlignment="1">
      <alignment horizontal="center" vertical="center" wrapTex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2" xfId="0" applyFont="1" applyBorder="1" applyAlignment="1">
      <alignment horizontal="center" vertical="center"/>
    </xf>
    <xf numFmtId="0" fontId="0" fillId="0" borderId="4" xfId="0" applyBorder="1" applyAlignment="1">
      <alignment vertical="center"/>
    </xf>
    <xf numFmtId="0" fontId="0" fillId="0" borderId="4" xfId="0" applyBorder="1" applyAlignment="1">
      <alignment vertical="center" wrapText="1"/>
    </xf>
    <xf numFmtId="0" fontId="0" fillId="0" borderId="4" xfId="0" applyBorder="1" applyAlignment="1">
      <alignment horizontal="center" vertical="center"/>
    </xf>
    <xf numFmtId="165" fontId="0" fillId="0" borderId="4" xfId="0" applyNumberFormat="1" applyBorder="1" applyAlignment="1">
      <alignment horizontal="center" vertical="center" wrapText="1"/>
    </xf>
    <xf numFmtId="165" fontId="0" fillId="8" borderId="1" xfId="0" applyNumberFormat="1" applyFill="1" applyBorder="1" applyAlignment="1">
      <alignment horizontal="center" vertical="top" wrapText="1"/>
    </xf>
    <xf numFmtId="0" fontId="0" fillId="0" borderId="1" xfId="0" applyFill="1" applyBorder="1" applyAlignment="1">
      <alignment vertical="center" wrapText="1"/>
    </xf>
    <xf numFmtId="0" fontId="0" fillId="0" borderId="0" xfId="0" applyFill="1" applyAlignment="1">
      <alignment wrapText="1"/>
    </xf>
    <xf numFmtId="0" fontId="4" fillId="0" borderId="1" xfId="0" applyFont="1" applyFill="1" applyBorder="1" applyAlignment="1">
      <alignment horizontal="center"/>
    </xf>
    <xf numFmtId="0" fontId="0" fillId="0" borderId="0" xfId="0" applyFill="1"/>
    <xf numFmtId="0" fontId="0" fillId="0" borderId="1" xfId="0" applyBorder="1"/>
    <xf numFmtId="0" fontId="0" fillId="0" borderId="4" xfId="0" applyBorder="1"/>
    <xf numFmtId="0" fontId="0" fillId="16" borderId="1" xfId="0" applyFill="1" applyBorder="1" applyAlignment="1">
      <alignment horizontal="center" vertical="top" wrapText="1"/>
    </xf>
    <xf numFmtId="165" fontId="0" fillId="8" borderId="1" xfId="0" applyNumberFormat="1" applyFill="1" applyBorder="1" applyAlignment="1">
      <alignment horizontal="center" vertical="center" wrapText="1"/>
    </xf>
    <xf numFmtId="166" fontId="0" fillId="8" borderId="1" xfId="0" applyNumberFormat="1" applyFill="1" applyBorder="1" applyAlignment="1">
      <alignment horizontal="center" vertical="center" wrapText="1"/>
    </xf>
    <xf numFmtId="165" fontId="4" fillId="4" borderId="1" xfId="0" applyNumberFormat="1" applyFont="1" applyFill="1" applyBorder="1" applyAlignment="1">
      <alignment horizontal="center" vertical="center" wrapText="1"/>
    </xf>
    <xf numFmtId="166" fontId="0" fillId="4" borderId="1" xfId="0" applyNumberFormat="1" applyFill="1" applyBorder="1" applyAlignment="1">
      <alignment horizontal="center" vertical="center" wrapText="1"/>
    </xf>
    <xf numFmtId="165" fontId="0" fillId="4" borderId="1" xfId="0" applyNumberFormat="1" applyFill="1" applyBorder="1" applyAlignment="1">
      <alignment horizontal="center" vertical="center" wrapText="1"/>
    </xf>
    <xf numFmtId="166" fontId="4" fillId="4" borderId="1" xfId="0" applyNumberFormat="1" applyFont="1" applyFill="1" applyBorder="1" applyAlignment="1">
      <alignment horizontal="center" vertical="center" wrapText="1"/>
    </xf>
    <xf numFmtId="166" fontId="0" fillId="0" borderId="0" xfId="0" applyNumberFormat="1" applyAlignment="1">
      <alignment horizontal="center"/>
    </xf>
    <xf numFmtId="166" fontId="0" fillId="16" borderId="17" xfId="0" applyNumberFormat="1" applyFill="1" applyBorder="1" applyAlignment="1">
      <alignment horizontal="center" vertical="top" wrapText="1"/>
    </xf>
    <xf numFmtId="166" fontId="0" fillId="0" borderId="4" xfId="1" applyNumberFormat="1" applyFont="1" applyBorder="1" applyAlignment="1">
      <alignment horizontal="center" vertical="center"/>
    </xf>
    <xf numFmtId="166" fontId="0" fillId="0" borderId="1" xfId="1" applyNumberFormat="1" applyFont="1" applyBorder="1" applyAlignment="1">
      <alignment horizontal="center" vertical="center"/>
    </xf>
    <xf numFmtId="166" fontId="4" fillId="8" borderId="1" xfId="1" applyNumberFormat="1" applyFont="1" applyFill="1" applyBorder="1" applyAlignment="1">
      <alignment horizontal="center" vertical="center"/>
    </xf>
    <xf numFmtId="166" fontId="4" fillId="0" borderId="1" xfId="1" applyNumberFormat="1" applyFont="1" applyBorder="1" applyAlignment="1">
      <alignment horizontal="center" vertical="center"/>
    </xf>
    <xf numFmtId="166" fontId="0" fillId="4" borderId="1" xfId="1" applyNumberFormat="1" applyFont="1" applyFill="1" applyBorder="1" applyAlignment="1">
      <alignment horizontal="center" vertical="center"/>
    </xf>
    <xf numFmtId="166" fontId="4" fillId="4" borderId="1" xfId="1" applyNumberFormat="1" applyFont="1" applyFill="1" applyBorder="1" applyAlignment="1">
      <alignment horizontal="center" vertical="center"/>
    </xf>
    <xf numFmtId="166" fontId="4" fillId="0" borderId="1" xfId="1" applyNumberFormat="1" applyFont="1" applyFill="1" applyBorder="1" applyAlignment="1">
      <alignment horizontal="center" vertical="center"/>
    </xf>
    <xf numFmtId="166" fontId="0" fillId="0" borderId="1" xfId="1" applyNumberFormat="1" applyFont="1" applyFill="1" applyBorder="1" applyAlignment="1">
      <alignment horizontal="center" vertical="center"/>
    </xf>
    <xf numFmtId="166" fontId="0" fillId="0" borderId="19" xfId="1" applyNumberFormat="1" applyFont="1" applyBorder="1" applyAlignment="1">
      <alignment horizontal="center"/>
    </xf>
    <xf numFmtId="166" fontId="0" fillId="0" borderId="0" xfId="1" applyNumberFormat="1" applyFont="1" applyAlignment="1">
      <alignment horizontal="center"/>
    </xf>
    <xf numFmtId="166" fontId="0" fillId="6" borderId="1" xfId="1" applyNumberFormat="1" applyFont="1" applyFill="1" applyBorder="1" applyAlignment="1">
      <alignment horizontal="center"/>
    </xf>
    <xf numFmtId="0" fontId="4" fillId="0" borderId="3" xfId="0" applyFont="1" applyBorder="1" applyAlignment="1">
      <alignment horizontal="left" vertical="top" wrapText="1"/>
    </xf>
  </cellXfs>
  <cellStyles count="5">
    <cellStyle name="Comma" xfId="2" builtinId="3"/>
    <cellStyle name="Currency" xfId="1" builtinId="4"/>
    <cellStyle name="Good" xfId="3" builtinId="26"/>
    <cellStyle name="Hyperlink" xfId="4" builtinId="8"/>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mapwv.gov/flood/map/?wkid=102100&amp;x=-9106439&amp;y=4621658&amp;l=10&amp;v=2" TargetMode="External"/><Relationship Id="rId7" Type="http://schemas.openxmlformats.org/officeDocument/2006/relationships/hyperlink" Target="https://www.mapwv.gov/flood/map/?wkid=102100&amp;x=-9061539&amp;y=4670234&amp;l=8&amp;v=2" TargetMode="External"/><Relationship Id="rId2" Type="http://schemas.openxmlformats.org/officeDocument/2006/relationships/hyperlink" Target="https://www.mapwv.gov/flood/map/?wkid=102100&amp;x=-9106439&amp;y=4621658&amp;l=10&amp;v=2" TargetMode="External"/><Relationship Id="rId1" Type="http://schemas.openxmlformats.org/officeDocument/2006/relationships/hyperlink" Target="https://www.mapwv.gov/flood/map/?wkid=102100&amp;x=-9076473&amp;y=4574012&amp;l=8&amp;v=2" TargetMode="External"/><Relationship Id="rId6" Type="http://schemas.openxmlformats.org/officeDocument/2006/relationships/hyperlink" Target="https://www.mapwv.gov/flood/map/?wkid=102100&amp;x=-9116534&amp;y=4601078&amp;l=8&amp;v=2" TargetMode="External"/><Relationship Id="rId5" Type="http://schemas.openxmlformats.org/officeDocument/2006/relationships/hyperlink" Target="https://www.mapwv.gov/flood/map/?wkid=102100&amp;x=-9094825&amp;y=4575656&amp;l=9&amp;v=2" TargetMode="External"/><Relationship Id="rId4" Type="http://schemas.openxmlformats.org/officeDocument/2006/relationships/hyperlink" Target="https://www.mapwv.gov/flood/map/?wkid=102100&amp;x=-8983326&amp;y=4660543&amp;l=6&amp;v=2"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mapwv.gov/flood/map/?wkid=102100&amp;x=-9064585&amp;y=4639625&amp;l=8&amp;v=2" TargetMode="External"/><Relationship Id="rId3" Type="http://schemas.openxmlformats.org/officeDocument/2006/relationships/hyperlink" Target="https://www.mapwv.gov/flood/map/?wkid=102100&amp;x=-9106439&amp;y=4621658&amp;l=10&amp;v=2" TargetMode="External"/><Relationship Id="rId7" Type="http://schemas.openxmlformats.org/officeDocument/2006/relationships/hyperlink" Target="https://www.mapwv.gov/flood/map/?wkid=102100&amp;x=-9061539&amp;y=4670234&amp;l=8&amp;v=2" TargetMode="External"/><Relationship Id="rId2" Type="http://schemas.openxmlformats.org/officeDocument/2006/relationships/hyperlink" Target="https://www.mapwv.gov/flood/map/?wkid=102100&amp;x=-9106439&amp;y=4621658&amp;l=10&amp;v=2" TargetMode="External"/><Relationship Id="rId1" Type="http://schemas.openxmlformats.org/officeDocument/2006/relationships/hyperlink" Target="https://www.mapwv.gov/flood/map/?wkid=102100&amp;x=-9076473&amp;y=4574012&amp;l=8&amp;v=2" TargetMode="External"/><Relationship Id="rId6" Type="http://schemas.openxmlformats.org/officeDocument/2006/relationships/hyperlink" Target="https://www.mapwv.gov/flood/map/?wkid=102100&amp;x=-9116534&amp;y=4601078&amp;l=8&amp;v=2" TargetMode="External"/><Relationship Id="rId5" Type="http://schemas.openxmlformats.org/officeDocument/2006/relationships/hyperlink" Target="https://www.mapwv.gov/flood/map/?wkid=102100&amp;x=-9094825&amp;y=4575656&amp;l=9&amp;v=2" TargetMode="External"/><Relationship Id="rId4" Type="http://schemas.openxmlformats.org/officeDocument/2006/relationships/hyperlink" Target="https://www.mapwv.gov/flood/map/?wkid=102100&amp;x=-8983326&amp;y=4660543&amp;l=6&amp;v=2" TargetMode="External"/><Relationship Id="rId9"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hyperlink" Target="https://mapwv.gov/flood/map/?wkid=102100&amp;x=-8657556.650862053&amp;y=4783069.076277902&amp;l=13&amp;v=2" TargetMode="External"/><Relationship Id="rId13" Type="http://schemas.openxmlformats.org/officeDocument/2006/relationships/hyperlink" Target="https://mapwv.gov/flood/map/?wkid=102100&amp;x=-9184088.23733461&amp;y=4580428.015796533&amp;l=13&amp;v=2" TargetMode="External"/><Relationship Id="rId18" Type="http://schemas.openxmlformats.org/officeDocument/2006/relationships/hyperlink" Target="https://mapwv.gov/flood/map/?wkid=102100&amp;x=-9166763.28041233&amp;y=4623020.452776352&amp;l=13&amp;v=2" TargetMode="External"/><Relationship Id="rId3" Type="http://schemas.openxmlformats.org/officeDocument/2006/relationships/hyperlink" Target="https://mapwv.gov/flood/map/?wkid=102100&amp;x=-8990733.135767741&amp;y=4676162.246828642&amp;l=13&amp;v=2" TargetMode="External"/><Relationship Id="rId21" Type="http://schemas.openxmlformats.org/officeDocument/2006/relationships/printerSettings" Target="../printerSettings/printerSettings3.bin"/><Relationship Id="rId7" Type="http://schemas.openxmlformats.org/officeDocument/2006/relationships/hyperlink" Target="https://mapwv.gov/flood/map/?wkid=102100&amp;x=-8889819.543399274&amp;y=4819253.403315645&amp;l=13&amp;v=2" TargetMode="External"/><Relationship Id="rId12" Type="http://schemas.openxmlformats.org/officeDocument/2006/relationships/hyperlink" Target="https://mapwv.gov/flood/map/?wkid=102100&amp;x=-8874881.567460071&amp;y=4747506.000566425&amp;l=13&amp;v=2" TargetMode="External"/><Relationship Id="rId17" Type="http://schemas.openxmlformats.org/officeDocument/2006/relationships/hyperlink" Target="https://mapwv.gov/flood/map/?wkid=102100&amp;x=-9024699.365931472&amp;y=4572168.879808472&amp;l=13&amp;v=2" TargetMode="External"/><Relationship Id="rId2" Type="http://schemas.openxmlformats.org/officeDocument/2006/relationships/hyperlink" Target="https://mapwv.gov/flood/map/?wkid=102100&amp;x=-8817202.887584567&amp;y=4664747.9429939035&amp;l=13&amp;v=2" TargetMode="External"/><Relationship Id="rId16" Type="http://schemas.openxmlformats.org/officeDocument/2006/relationships/hyperlink" Target="https://mapwv.gov/flood/map/?wkid=102100&amp;x=-9103108.417792412&amp;y=4709337.245914776&amp;l=13&amp;v=2" TargetMode="External"/><Relationship Id="rId20" Type="http://schemas.openxmlformats.org/officeDocument/2006/relationships/hyperlink" Target="https://mapwv.gov/flood/map/?wkid=102100&amp;x=-8785456.370182324&amp;y=4743030.633409143&amp;l=13&amp;v=2" TargetMode="External"/><Relationship Id="rId1" Type="http://schemas.openxmlformats.org/officeDocument/2006/relationships/hyperlink" Target="https://mapwv.gov/flood/map/?wkid=102100&amp;x=-8652935.8454796&amp;y=4767963.641709707&amp;l=13&amp;v=2" TargetMode="External"/><Relationship Id="rId6" Type="http://schemas.openxmlformats.org/officeDocument/2006/relationships/hyperlink" Target="https://mapwv.gov/flood/map/?wkid=102100&amp;x=-9171674.744213507&amp;y=4603905.049327997&amp;l=13&amp;v=2" TargetMode="External"/><Relationship Id="rId11" Type="http://schemas.openxmlformats.org/officeDocument/2006/relationships/hyperlink" Target="https://mapwv.gov/flood/map/?wkid=102100&amp;x=-9149190.253570784&amp;y=4547003.974300995&amp;l=13&amp;v=2" TargetMode="External"/><Relationship Id="rId5" Type="http://schemas.openxmlformats.org/officeDocument/2006/relationships/hyperlink" Target="https://mapwv.gov/flood/map/?wkid=102100&amp;x=-8901022.983636707&amp;y=4761388.327688833&amp;l=13&amp;v=2" TargetMode="External"/><Relationship Id="rId15" Type="http://schemas.openxmlformats.org/officeDocument/2006/relationships/hyperlink" Target="https://mapwv.gov/flood/map/?wkid=102100&amp;x=-8908950.572787074&amp;y=4770495.803935762&amp;l=13&amp;v=2" TargetMode="External"/><Relationship Id="rId10" Type="http://schemas.openxmlformats.org/officeDocument/2006/relationships/hyperlink" Target="https://mapwv.gov/flood/map/?wkid=102100&amp;x=-9102667.486298755&amp;y=4709095.295278707&amp;l=13&amp;v=2" TargetMode="External"/><Relationship Id="rId19" Type="http://schemas.openxmlformats.org/officeDocument/2006/relationships/hyperlink" Target="https://mapwv.gov/flood/map/?wkid=102100&amp;x=-9038315.154526219&amp;y=4606097.640697835&amp;l=13&amp;v=2" TargetMode="External"/><Relationship Id="rId4" Type="http://schemas.openxmlformats.org/officeDocument/2006/relationships/hyperlink" Target="https://mapwv.gov/flood/map/?wkid=102100&amp;x=-9106287.27609582&amp;y=4621616.987565834&amp;l=13&amp;v=2" TargetMode="External"/><Relationship Id="rId9" Type="http://schemas.openxmlformats.org/officeDocument/2006/relationships/hyperlink" Target="https://mapwv.gov/flood/map/?wkid=102100&amp;x=-9060925.513337946&amp;y=4741832.890335515&amp;l=13&amp;v=2" TargetMode="External"/><Relationship Id="rId14" Type="http://schemas.openxmlformats.org/officeDocument/2006/relationships/hyperlink" Target="https://mapwv.gov/flood/map/?wkid=102100&amp;x=-8790323.706046803&amp;y=4721854.656821907&amp;l=13&amp;v=2"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workbookViewId="0">
      <selection sqref="A1:G1"/>
    </sheetView>
  </sheetViews>
  <sheetFormatPr defaultRowHeight="15" x14ac:dyDescent="0.25"/>
  <cols>
    <col min="2" max="2" width="13" customWidth="1"/>
    <col min="3" max="5" width="14.28515625" bestFit="1" customWidth="1"/>
    <col min="6" max="6" width="14.85546875" bestFit="1" customWidth="1"/>
    <col min="7" max="7" width="14.5703125" bestFit="1" customWidth="1"/>
  </cols>
  <sheetData>
    <row r="1" spans="1:7" ht="16.5" thickBot="1" x14ac:dyDescent="0.3">
      <c r="A1" s="135" t="s">
        <v>244</v>
      </c>
      <c r="B1" s="135"/>
      <c r="C1" s="135"/>
      <c r="D1" s="135"/>
      <c r="E1" s="135"/>
      <c r="F1" s="135"/>
      <c r="G1" s="135"/>
    </row>
    <row r="2" spans="1:7" ht="15.75" thickBot="1" x14ac:dyDescent="0.3">
      <c r="A2" s="47" t="s">
        <v>239</v>
      </c>
      <c r="B2" s="48">
        <v>1</v>
      </c>
      <c r="C2" s="48">
        <v>2</v>
      </c>
      <c r="D2" s="48">
        <v>3</v>
      </c>
      <c r="E2" s="48">
        <v>4</v>
      </c>
      <c r="F2" s="48">
        <v>5</v>
      </c>
      <c r="G2" s="49">
        <v>6</v>
      </c>
    </row>
    <row r="3" spans="1:7" x14ac:dyDescent="0.25">
      <c r="A3" s="136" t="s">
        <v>242</v>
      </c>
      <c r="B3" s="50" t="s">
        <v>6</v>
      </c>
      <c r="C3" s="73" t="s">
        <v>44</v>
      </c>
      <c r="D3" s="50" t="s">
        <v>0</v>
      </c>
      <c r="E3" s="73" t="s">
        <v>3</v>
      </c>
      <c r="F3" s="50" t="s">
        <v>52</v>
      </c>
      <c r="G3" s="51" t="s">
        <v>25</v>
      </c>
    </row>
    <row r="4" spans="1:7" ht="15.75" thickBot="1" x14ac:dyDescent="0.3">
      <c r="A4" s="137"/>
      <c r="B4" s="45">
        <v>31</v>
      </c>
      <c r="C4" s="45">
        <v>28</v>
      </c>
      <c r="D4" s="45">
        <v>21</v>
      </c>
      <c r="E4" s="45">
        <v>20</v>
      </c>
      <c r="F4" s="45">
        <v>18</v>
      </c>
      <c r="G4" s="46">
        <v>17</v>
      </c>
    </row>
    <row r="5" spans="1:7" x14ac:dyDescent="0.25">
      <c r="A5" s="136" t="s">
        <v>243</v>
      </c>
      <c r="B5" s="50" t="s">
        <v>2</v>
      </c>
      <c r="C5" s="73" t="s">
        <v>44</v>
      </c>
      <c r="D5" s="50" t="s">
        <v>6</v>
      </c>
      <c r="E5" s="50" t="s">
        <v>34</v>
      </c>
      <c r="F5" s="73" t="s">
        <v>3</v>
      </c>
      <c r="G5" s="51" t="s">
        <v>0</v>
      </c>
    </row>
    <row r="6" spans="1:7" ht="30" customHeight="1" thickBot="1" x14ac:dyDescent="0.3">
      <c r="A6" s="137"/>
      <c r="B6" s="45" t="s">
        <v>339</v>
      </c>
      <c r="C6" s="45" t="s">
        <v>269</v>
      </c>
      <c r="D6" s="45" t="s">
        <v>270</v>
      </c>
      <c r="E6" s="45" t="s">
        <v>271</v>
      </c>
      <c r="F6" s="45" t="s">
        <v>272</v>
      </c>
      <c r="G6" s="46" t="s">
        <v>273</v>
      </c>
    </row>
    <row r="7" spans="1:7" x14ac:dyDescent="0.25">
      <c r="A7" s="136" t="s">
        <v>240</v>
      </c>
      <c r="B7" s="50" t="s">
        <v>2</v>
      </c>
      <c r="C7" s="73" t="s">
        <v>44</v>
      </c>
      <c r="D7" s="50" t="s">
        <v>0</v>
      </c>
      <c r="E7" s="50" t="s">
        <v>6</v>
      </c>
      <c r="F7" s="73" t="s">
        <v>3</v>
      </c>
      <c r="G7" s="51" t="s">
        <v>25</v>
      </c>
    </row>
    <row r="8" spans="1:7" ht="29.25" customHeight="1" thickBot="1" x14ac:dyDescent="0.3">
      <c r="A8" s="137"/>
      <c r="B8" s="45" t="s">
        <v>337</v>
      </c>
      <c r="C8" s="45" t="s">
        <v>274</v>
      </c>
      <c r="D8" s="45" t="s">
        <v>275</v>
      </c>
      <c r="E8" s="45" t="s">
        <v>276</v>
      </c>
      <c r="F8" s="45" t="s">
        <v>277</v>
      </c>
      <c r="G8" s="46" t="s">
        <v>338</v>
      </c>
    </row>
    <row r="9" spans="1:7" x14ac:dyDescent="0.25">
      <c r="A9" s="136" t="s">
        <v>241</v>
      </c>
      <c r="B9" s="50" t="s">
        <v>0</v>
      </c>
      <c r="C9" s="50" t="s">
        <v>6</v>
      </c>
      <c r="D9" s="73" t="s">
        <v>44</v>
      </c>
      <c r="E9" s="50" t="s">
        <v>309</v>
      </c>
      <c r="F9" s="73" t="s">
        <v>310</v>
      </c>
      <c r="G9" s="51" t="s">
        <v>25</v>
      </c>
    </row>
    <row r="10" spans="1:7" ht="15.75" thickBot="1" x14ac:dyDescent="0.3">
      <c r="A10" s="137"/>
      <c r="B10" s="45">
        <v>20</v>
      </c>
      <c r="C10" s="45">
        <v>17</v>
      </c>
      <c r="D10" s="45">
        <v>14</v>
      </c>
      <c r="E10" s="45">
        <v>7</v>
      </c>
      <c r="F10" s="45">
        <v>7</v>
      </c>
      <c r="G10" s="46">
        <v>7</v>
      </c>
    </row>
    <row r="11" spans="1:7" ht="15" customHeight="1" x14ac:dyDescent="0.25">
      <c r="A11" s="134" t="s">
        <v>319</v>
      </c>
      <c r="B11" s="134"/>
      <c r="C11" s="134"/>
      <c r="D11" s="134"/>
      <c r="E11" s="134"/>
      <c r="F11" s="134"/>
      <c r="G11" s="134"/>
    </row>
    <row r="12" spans="1:7" x14ac:dyDescent="0.25">
      <c r="A12" s="54" t="s">
        <v>312</v>
      </c>
      <c r="B12" s="54"/>
    </row>
    <row r="13" spans="1:7" x14ac:dyDescent="0.25">
      <c r="A13" s="74" t="s">
        <v>255</v>
      </c>
      <c r="B13" s="74"/>
    </row>
  </sheetData>
  <mergeCells count="6">
    <mergeCell ref="A11:G11"/>
    <mergeCell ref="A1:G1"/>
    <mergeCell ref="A3:A4"/>
    <mergeCell ref="A5:A6"/>
    <mergeCell ref="A7:A8"/>
    <mergeCell ref="A9:A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
  <sheetViews>
    <sheetView tabSelected="1" workbookViewId="0">
      <selection activeCell="A9" sqref="A9"/>
    </sheetView>
  </sheetViews>
  <sheetFormatPr defaultRowHeight="15" x14ac:dyDescent="0.25"/>
  <cols>
    <col min="1" max="1" width="24" customWidth="1"/>
    <col min="2" max="2" width="23.7109375" customWidth="1"/>
    <col min="3" max="4" width="12.85546875" customWidth="1"/>
    <col min="5" max="5" width="14.85546875" customWidth="1"/>
    <col min="6" max="8" width="12.85546875" customWidth="1"/>
    <col min="9" max="9" width="51.28515625" customWidth="1"/>
    <col min="10" max="12" width="17" customWidth="1"/>
    <col min="13" max="13" width="28.42578125" customWidth="1"/>
  </cols>
  <sheetData>
    <row r="1" spans="1:13" ht="24" customHeight="1" x14ac:dyDescent="0.25">
      <c r="A1" s="172" t="s">
        <v>343</v>
      </c>
      <c r="B1" s="172"/>
      <c r="C1" s="172"/>
      <c r="D1" s="172"/>
      <c r="E1" s="172"/>
      <c r="F1" s="172"/>
      <c r="G1" s="172"/>
      <c r="H1" s="172"/>
    </row>
    <row r="2" spans="1:13" ht="45" x14ac:dyDescent="0.25">
      <c r="A2" s="152" t="s">
        <v>19</v>
      </c>
      <c r="B2" s="152" t="s">
        <v>267</v>
      </c>
      <c r="C2" s="152" t="s">
        <v>16</v>
      </c>
      <c r="D2" s="152" t="s">
        <v>17</v>
      </c>
      <c r="E2" s="152" t="s">
        <v>15</v>
      </c>
      <c r="F2" s="152" t="s">
        <v>14</v>
      </c>
      <c r="G2" s="152" t="s">
        <v>18</v>
      </c>
      <c r="H2" s="152" t="s">
        <v>257</v>
      </c>
      <c r="I2" s="152" t="s">
        <v>234</v>
      </c>
      <c r="J2" s="152" t="s">
        <v>311</v>
      </c>
      <c r="K2" s="152" t="s">
        <v>336</v>
      </c>
      <c r="L2" s="152" t="s">
        <v>335</v>
      </c>
      <c r="M2" s="152" t="s">
        <v>313</v>
      </c>
    </row>
    <row r="3" spans="1:13" ht="60" x14ac:dyDescent="0.25">
      <c r="A3" s="108" t="s">
        <v>3</v>
      </c>
      <c r="B3" s="85" t="s">
        <v>263</v>
      </c>
      <c r="C3" s="129">
        <v>20</v>
      </c>
      <c r="D3" s="86">
        <v>15</v>
      </c>
      <c r="E3" s="110">
        <v>778003</v>
      </c>
      <c r="F3" s="110">
        <v>264413.7</v>
      </c>
      <c r="G3" s="87">
        <v>7</v>
      </c>
      <c r="H3" s="86">
        <v>0</v>
      </c>
      <c r="I3" s="104" t="s">
        <v>345</v>
      </c>
      <c r="J3" s="109">
        <v>5.5</v>
      </c>
      <c r="K3" s="153">
        <f xml:space="preserve"> C3 / J3</f>
        <v>3.6363636363636362</v>
      </c>
      <c r="L3" s="154">
        <f xml:space="preserve"> 2500 * J3</f>
        <v>13750</v>
      </c>
      <c r="M3" s="104" t="s">
        <v>350</v>
      </c>
    </row>
    <row r="4" spans="1:13" ht="60" x14ac:dyDescent="0.25">
      <c r="A4" s="107" t="s">
        <v>1</v>
      </c>
      <c r="B4" s="84" t="s">
        <v>263</v>
      </c>
      <c r="C4" s="82">
        <v>5</v>
      </c>
      <c r="D4" s="82">
        <v>5</v>
      </c>
      <c r="E4" s="120">
        <v>256300</v>
      </c>
      <c r="F4" s="122">
        <v>192387.88842010501</v>
      </c>
      <c r="G4" s="83">
        <v>5</v>
      </c>
      <c r="H4" s="82">
        <v>0</v>
      </c>
      <c r="I4" s="102" t="s">
        <v>346</v>
      </c>
      <c r="J4" s="119">
        <v>0.42</v>
      </c>
      <c r="K4" s="155">
        <f xml:space="preserve"> C4 / J4</f>
        <v>11.904761904761905</v>
      </c>
      <c r="L4" s="156">
        <f xml:space="preserve"> 2500 * J4</f>
        <v>1050</v>
      </c>
      <c r="M4" s="102" t="s">
        <v>332</v>
      </c>
    </row>
    <row r="5" spans="1:13" x14ac:dyDescent="0.25">
      <c r="A5" s="107" t="s">
        <v>29</v>
      </c>
      <c r="B5" s="84" t="s">
        <v>263</v>
      </c>
      <c r="C5" s="82">
        <v>1</v>
      </c>
      <c r="D5" s="82">
        <v>1</v>
      </c>
      <c r="E5" s="120">
        <v>93500</v>
      </c>
      <c r="F5" s="120">
        <v>57602.757549285889</v>
      </c>
      <c r="G5" s="82">
        <v>1</v>
      </c>
      <c r="H5" s="82">
        <v>0</v>
      </c>
      <c r="I5" s="102" t="s">
        <v>317</v>
      </c>
      <c r="J5" s="119">
        <v>0.09</v>
      </c>
      <c r="K5" s="155">
        <f xml:space="preserve"> C5 / J5</f>
        <v>11.111111111111111</v>
      </c>
      <c r="L5" s="156">
        <f xml:space="preserve"> 2500 * J5</f>
        <v>225</v>
      </c>
      <c r="M5" s="102" t="s">
        <v>333</v>
      </c>
    </row>
    <row r="6" spans="1:13" ht="60" x14ac:dyDescent="0.25">
      <c r="A6" s="108" t="s">
        <v>44</v>
      </c>
      <c r="B6" s="85" t="s">
        <v>265</v>
      </c>
      <c r="C6" s="87">
        <v>28</v>
      </c>
      <c r="D6" s="86">
        <v>26</v>
      </c>
      <c r="E6" s="112">
        <v>1612637</v>
      </c>
      <c r="F6" s="110">
        <v>683020.40000000014</v>
      </c>
      <c r="G6" s="87">
        <v>14</v>
      </c>
      <c r="H6" s="86">
        <v>0</v>
      </c>
      <c r="I6" s="104" t="s">
        <v>347</v>
      </c>
      <c r="J6" s="111">
        <v>5.99</v>
      </c>
      <c r="K6" s="153">
        <f xml:space="preserve"> C6 / J6</f>
        <v>4.674457429048414</v>
      </c>
      <c r="L6" s="154">
        <f xml:space="preserve"> 2500 * J6</f>
        <v>14975</v>
      </c>
      <c r="M6" s="104" t="s">
        <v>329</v>
      </c>
    </row>
    <row r="7" spans="1:13" ht="90" x14ac:dyDescent="0.25">
      <c r="A7" s="107" t="s">
        <v>6</v>
      </c>
      <c r="B7" s="81" t="s">
        <v>263</v>
      </c>
      <c r="C7" s="83">
        <v>31</v>
      </c>
      <c r="D7" s="82">
        <v>29</v>
      </c>
      <c r="E7" s="121">
        <v>1448655</v>
      </c>
      <c r="F7" s="122">
        <v>415082.4793017864</v>
      </c>
      <c r="G7" s="83">
        <v>17</v>
      </c>
      <c r="H7" s="82">
        <v>0</v>
      </c>
      <c r="I7" s="102" t="s">
        <v>344</v>
      </c>
      <c r="J7" s="119">
        <v>2.2000000000000002</v>
      </c>
      <c r="K7" s="155">
        <f xml:space="preserve"> C7 / J7</f>
        <v>14.09090909090909</v>
      </c>
      <c r="L7" s="156">
        <f xml:space="preserve"> 2500 * J7</f>
        <v>5500</v>
      </c>
      <c r="M7" s="102" t="s">
        <v>318</v>
      </c>
    </row>
    <row r="8" spans="1:13" ht="75" x14ac:dyDescent="0.25">
      <c r="A8" s="107" t="s">
        <v>2</v>
      </c>
      <c r="B8" s="81" t="s">
        <v>262</v>
      </c>
      <c r="C8" s="125">
        <v>13</v>
      </c>
      <c r="D8" s="82">
        <v>12</v>
      </c>
      <c r="E8" s="121">
        <f xml:space="preserve"> 615200 + + 6125650</f>
        <v>6740850</v>
      </c>
      <c r="F8" s="121">
        <f xml:space="preserve"> 316140.069564819 + 551309</f>
        <v>867449.06956481899</v>
      </c>
      <c r="G8" s="83">
        <v>7</v>
      </c>
      <c r="H8" s="82">
        <v>0</v>
      </c>
      <c r="I8" s="102" t="s">
        <v>348</v>
      </c>
      <c r="J8" s="119">
        <v>3.28</v>
      </c>
      <c r="K8" s="157">
        <f xml:space="preserve"> C8 / J8</f>
        <v>3.9634146341463419</v>
      </c>
      <c r="L8" s="156">
        <f xml:space="preserve"> 2500 * J8</f>
        <v>8200</v>
      </c>
      <c r="M8" s="102" t="s">
        <v>334</v>
      </c>
    </row>
    <row r="9" spans="1:13" ht="90" x14ac:dyDescent="0.25">
      <c r="A9" s="107" t="s">
        <v>0</v>
      </c>
      <c r="B9" s="81" t="s">
        <v>263</v>
      </c>
      <c r="C9" s="125">
        <v>21</v>
      </c>
      <c r="D9" s="82">
        <v>20</v>
      </c>
      <c r="E9" s="122">
        <v>681790</v>
      </c>
      <c r="F9" s="122">
        <v>460204.68247070309</v>
      </c>
      <c r="G9" s="83">
        <v>20</v>
      </c>
      <c r="H9" s="83">
        <v>17</v>
      </c>
      <c r="I9" s="102" t="s">
        <v>349</v>
      </c>
      <c r="J9" s="119">
        <v>0.95</v>
      </c>
      <c r="K9" s="155">
        <f xml:space="preserve"> C9 / J9</f>
        <v>22.105263157894736</v>
      </c>
      <c r="L9" s="158">
        <f xml:space="preserve"> 2500 * J9</f>
        <v>2375</v>
      </c>
      <c r="M9" s="102" t="s">
        <v>330</v>
      </c>
    </row>
    <row r="10" spans="1:13" x14ac:dyDescent="0.25">
      <c r="A10" s="150"/>
      <c r="B10" s="150"/>
      <c r="C10" s="150"/>
      <c r="D10" s="150"/>
      <c r="E10" s="150"/>
      <c r="F10" s="150"/>
      <c r="G10" s="150"/>
      <c r="H10" s="150"/>
      <c r="I10" s="150"/>
      <c r="J10" s="150"/>
      <c r="K10" s="151"/>
      <c r="L10" s="151"/>
      <c r="M10" s="150"/>
    </row>
    <row r="12" spans="1:13" x14ac:dyDescent="0.25">
      <c r="A12" s="130" t="s">
        <v>340</v>
      </c>
      <c r="B12" s="131" t="s">
        <v>263</v>
      </c>
      <c r="C12" s="127">
        <f>SUM(C9:C10)</f>
        <v>21</v>
      </c>
      <c r="D12" s="127">
        <f>SUM(D9:D10)</f>
        <v>20</v>
      </c>
      <c r="E12" s="118">
        <f>SUM(E9:E10)</f>
        <v>681790</v>
      </c>
      <c r="F12" s="118">
        <f>SUM(F9:F10)</f>
        <v>460204.68247070309</v>
      </c>
      <c r="G12" s="117">
        <f>SUM(G9:G10)</f>
        <v>20</v>
      </c>
      <c r="H12" s="117">
        <f>SUM(H9:H10)</f>
        <v>17</v>
      </c>
      <c r="I12" s="113"/>
      <c r="J12" s="116">
        <f>SUM(J9:J10)</f>
        <v>0.95</v>
      </c>
      <c r="K12" s="115">
        <f>AVERAGE(K9:K10)</f>
        <v>22.105263157894736</v>
      </c>
      <c r="L12" s="114">
        <f>SUM(L9:L10)</f>
        <v>2375</v>
      </c>
      <c r="M12" s="128"/>
    </row>
    <row r="15" spans="1:13" ht="30" x14ac:dyDescent="0.25">
      <c r="A15" s="77" t="s">
        <v>314</v>
      </c>
      <c r="B15" s="76" t="s">
        <v>315</v>
      </c>
    </row>
  </sheetData>
  <autoFilter ref="A2:M2">
    <sortState ref="A3:M10">
      <sortCondition ref="A2"/>
    </sortState>
  </autoFilter>
  <mergeCells count="1">
    <mergeCell ref="A1:H1"/>
  </mergeCells>
  <conditionalFormatting sqref="A4:A10 A12 A2">
    <cfRule type="duplicateValues" dxfId="1" priority="3"/>
  </conditionalFormatting>
  <conditionalFormatting sqref="A15">
    <cfRule type="duplicateValues" dxfId="0" priority="1"/>
  </conditionalFormatting>
  <hyperlinks>
    <hyperlink ref="A7" r:id="rId1"/>
    <hyperlink ref="A4" r:id="rId2"/>
    <hyperlink ref="A5" r:id="rId3"/>
    <hyperlink ref="A6" r:id="rId4"/>
    <hyperlink ref="A9" r:id="rId5"/>
    <hyperlink ref="A3" r:id="rId6"/>
    <hyperlink ref="A8" r:id="rId7"/>
  </hyperlinks>
  <pageMargins left="0.7" right="0.7" top="0.75" bottom="0.75" header="0.3" footer="0.3"/>
  <pageSetup orientation="portrait"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2"/>
  <sheetViews>
    <sheetView workbookViewId="0">
      <pane xSplit="1" ySplit="4" topLeftCell="B5" activePane="bottomRight" state="frozen"/>
      <selection pane="topRight" activeCell="B1" sqref="B1"/>
      <selection pane="bottomLeft" activeCell="A2" sqref="A2"/>
      <selection pane="bottomRight"/>
    </sheetView>
  </sheetViews>
  <sheetFormatPr defaultRowHeight="15" x14ac:dyDescent="0.25"/>
  <cols>
    <col min="1" max="1" width="24" style="6" customWidth="1"/>
    <col min="2" max="2" width="23.7109375" style="6" customWidth="1"/>
    <col min="3" max="4" width="12.85546875" style="5" customWidth="1"/>
    <col min="5" max="5" width="14.85546875" style="159" customWidth="1"/>
    <col min="6" max="6" width="12.85546875" style="159" customWidth="1"/>
    <col min="7" max="8" width="12.85546875" style="5" customWidth="1"/>
    <col min="9" max="9" width="51.28515625" style="6" customWidth="1"/>
    <col min="10" max="10" width="17" style="72" customWidth="1"/>
    <col min="11" max="12" width="28.42578125" style="6" customWidth="1"/>
    <col min="13" max="13" width="13.5703125" customWidth="1"/>
    <col min="14" max="14" width="10.28515625" customWidth="1"/>
    <col min="16" max="16" width="11.28515625" customWidth="1"/>
    <col min="18" max="18" width="5.140625" customWidth="1"/>
  </cols>
  <sheetData>
    <row r="1" spans="1:16" ht="45" x14ac:dyDescent="0.25">
      <c r="A1" s="78" t="s">
        <v>316</v>
      </c>
    </row>
    <row r="2" spans="1:16" ht="29.25" customHeight="1" x14ac:dyDescent="0.25">
      <c r="A2" s="77" t="s">
        <v>314</v>
      </c>
      <c r="B2" s="76" t="s">
        <v>315</v>
      </c>
    </row>
    <row r="3" spans="1:16" ht="29.25" customHeight="1" thickBot="1" x14ac:dyDescent="0.3">
      <c r="A3"/>
      <c r="B3"/>
    </row>
    <row r="4" spans="1:16" ht="59.25" customHeight="1" thickBot="1" x14ac:dyDescent="0.3">
      <c r="A4" s="99" t="s">
        <v>19</v>
      </c>
      <c r="B4" s="100" t="s">
        <v>267</v>
      </c>
      <c r="C4" s="100" t="s">
        <v>16</v>
      </c>
      <c r="D4" s="100" t="s">
        <v>17</v>
      </c>
      <c r="E4" s="160" t="s">
        <v>15</v>
      </c>
      <c r="F4" s="160" t="s">
        <v>14</v>
      </c>
      <c r="G4" s="100" t="s">
        <v>18</v>
      </c>
      <c r="H4" s="100" t="s">
        <v>257</v>
      </c>
      <c r="I4" s="100" t="s">
        <v>234</v>
      </c>
      <c r="J4" s="100" t="s">
        <v>311</v>
      </c>
      <c r="K4" s="101" t="s">
        <v>313</v>
      </c>
      <c r="L4" s="80"/>
      <c r="M4" s="52" t="s">
        <v>258</v>
      </c>
      <c r="N4" s="52" t="s">
        <v>259</v>
      </c>
      <c r="O4" s="52" t="s">
        <v>260</v>
      </c>
      <c r="P4" s="52" t="s">
        <v>261</v>
      </c>
    </row>
    <row r="5" spans="1:16" ht="60.75" customHeight="1" x14ac:dyDescent="0.25">
      <c r="A5" s="141" t="s">
        <v>20</v>
      </c>
      <c r="B5" s="142" t="s">
        <v>262</v>
      </c>
      <c r="C5" s="143">
        <v>1</v>
      </c>
      <c r="D5" s="143">
        <v>1</v>
      </c>
      <c r="E5" s="161">
        <v>12820</v>
      </c>
      <c r="F5" s="161">
        <v>8782.7370182037357</v>
      </c>
      <c r="G5" s="143">
        <v>1</v>
      </c>
      <c r="H5" s="143">
        <v>0</v>
      </c>
      <c r="I5" s="142"/>
      <c r="J5" s="144"/>
      <c r="K5" s="142"/>
      <c r="L5" s="67"/>
      <c r="M5" s="71">
        <f>RANK(C5,C$5:C$59)</f>
        <v>38</v>
      </c>
      <c r="N5" s="44">
        <f>RANK(E5,E$5:E$59)</f>
        <v>54</v>
      </c>
      <c r="O5" s="44">
        <f>RANK(F5,F$5:F$59)</f>
        <v>51</v>
      </c>
      <c r="P5" s="71">
        <f>RANK(G5,G$5:G$59)</f>
        <v>28</v>
      </c>
    </row>
    <row r="6" spans="1:16" x14ac:dyDescent="0.25">
      <c r="A6" s="94" t="s">
        <v>8</v>
      </c>
      <c r="B6" s="92" t="s">
        <v>263</v>
      </c>
      <c r="C6" s="96">
        <v>3</v>
      </c>
      <c r="D6" s="96">
        <v>3</v>
      </c>
      <c r="E6" s="162">
        <v>100600</v>
      </c>
      <c r="F6" s="162">
        <v>68615.422578334808</v>
      </c>
      <c r="G6" s="96">
        <v>2</v>
      </c>
      <c r="H6" s="96">
        <v>0</v>
      </c>
      <c r="I6" s="92" t="s">
        <v>320</v>
      </c>
      <c r="J6" s="98"/>
      <c r="K6" s="92"/>
      <c r="M6" s="71">
        <f>RANK(C6,C$5:C$59)</f>
        <v>26</v>
      </c>
      <c r="N6" s="44">
        <f>RANK(E6,E$5:E$59)</f>
        <v>27</v>
      </c>
      <c r="O6" s="44">
        <f>RANK(F6,F$5:F$59)</f>
        <v>24</v>
      </c>
      <c r="P6" s="71">
        <f>RANK(G6,G$5:G$59)</f>
        <v>19</v>
      </c>
    </row>
    <row r="7" spans="1:16" x14ac:dyDescent="0.25">
      <c r="A7" s="94" t="s">
        <v>21</v>
      </c>
      <c r="B7" s="92" t="s">
        <v>264</v>
      </c>
      <c r="C7" s="96">
        <v>5</v>
      </c>
      <c r="D7" s="96">
        <v>5</v>
      </c>
      <c r="E7" s="162">
        <v>91180</v>
      </c>
      <c r="F7" s="162">
        <v>46117.753167533869</v>
      </c>
      <c r="G7" s="96">
        <v>1</v>
      </c>
      <c r="H7" s="96">
        <v>0</v>
      </c>
      <c r="I7" s="92"/>
      <c r="J7" s="98"/>
      <c r="K7" s="92"/>
      <c r="M7" s="71">
        <f>RANK(C7,C$5:C$59)</f>
        <v>14</v>
      </c>
      <c r="N7" s="44">
        <f>RANK(E7,E$5:E$59)</f>
        <v>32</v>
      </c>
      <c r="O7" s="44">
        <f>RANK(F7,F$5:F$59)</f>
        <v>32</v>
      </c>
      <c r="P7" s="71">
        <f>RANK(G7,G$5:G$59)</f>
        <v>28</v>
      </c>
    </row>
    <row r="8" spans="1:16" x14ac:dyDescent="0.25">
      <c r="A8" s="94" t="s">
        <v>22</v>
      </c>
      <c r="B8" s="92" t="s">
        <v>263</v>
      </c>
      <c r="C8" s="96">
        <v>2</v>
      </c>
      <c r="D8" s="96">
        <v>2</v>
      </c>
      <c r="E8" s="162">
        <v>51600</v>
      </c>
      <c r="F8" s="162">
        <v>27453.87418556213</v>
      </c>
      <c r="G8" s="96">
        <v>1</v>
      </c>
      <c r="H8" s="96">
        <v>0</v>
      </c>
      <c r="I8" s="92"/>
      <c r="J8" s="98"/>
      <c r="K8" s="92"/>
      <c r="M8" s="71">
        <f>RANK(C8,C$5:C$59)</f>
        <v>32</v>
      </c>
      <c r="N8" s="44">
        <f>RANK(E8,E$5:E$59)</f>
        <v>44</v>
      </c>
      <c r="O8" s="44">
        <f>RANK(F8,F$5:F$59)</f>
        <v>41</v>
      </c>
      <c r="P8" s="71">
        <f>RANK(G8,G$5:G$59)</f>
        <v>28</v>
      </c>
    </row>
    <row r="9" spans="1:16" ht="26.25" customHeight="1" x14ac:dyDescent="0.25">
      <c r="A9" s="108" t="s">
        <v>3</v>
      </c>
      <c r="B9" s="85" t="s">
        <v>263</v>
      </c>
      <c r="C9" s="87">
        <v>20</v>
      </c>
      <c r="D9" s="86">
        <v>15</v>
      </c>
      <c r="E9" s="163">
        <v>778003</v>
      </c>
      <c r="F9" s="163">
        <v>264413.7</v>
      </c>
      <c r="G9" s="87">
        <v>7</v>
      </c>
      <c r="H9" s="86">
        <v>0</v>
      </c>
      <c r="I9" s="104" t="s">
        <v>321</v>
      </c>
      <c r="J9" s="105">
        <v>5.5</v>
      </c>
      <c r="K9" s="104" t="s">
        <v>331</v>
      </c>
      <c r="M9" s="70">
        <f>RANK(C9,C$5:C$59)</f>
        <v>4</v>
      </c>
      <c r="N9" s="43">
        <f>RANK(E9,E$5:E$59)</f>
        <v>5</v>
      </c>
      <c r="O9" s="43">
        <f>RANK(F9,F$5:F$59)</f>
        <v>5</v>
      </c>
      <c r="P9" s="70">
        <f>RANK(G9,G$5:G$59)</f>
        <v>4</v>
      </c>
    </row>
    <row r="10" spans="1:16" x14ac:dyDescent="0.25">
      <c r="A10" s="94" t="s">
        <v>9</v>
      </c>
      <c r="B10" s="92" t="s">
        <v>265</v>
      </c>
      <c r="C10" s="124">
        <v>10</v>
      </c>
      <c r="D10" s="96">
        <v>9</v>
      </c>
      <c r="E10" s="162">
        <v>423300</v>
      </c>
      <c r="F10" s="162">
        <v>182003.19979286191</v>
      </c>
      <c r="G10" s="96">
        <v>2</v>
      </c>
      <c r="H10" s="96">
        <v>0</v>
      </c>
      <c r="I10" s="92" t="s">
        <v>320</v>
      </c>
      <c r="J10" s="98"/>
      <c r="K10" s="92"/>
      <c r="M10" s="70">
        <f>RANK(C10,C$5:C$59)</f>
        <v>8</v>
      </c>
      <c r="N10" s="44">
        <f>RANK(E10,E$5:E$59)</f>
        <v>13</v>
      </c>
      <c r="O10" s="44">
        <f>RANK(F10,F$5:F$59)</f>
        <v>11</v>
      </c>
      <c r="P10" s="71">
        <f>RANK(G10,G$5:G$59)</f>
        <v>19</v>
      </c>
    </row>
    <row r="11" spans="1:16" ht="60.75" customHeight="1" x14ac:dyDescent="0.25">
      <c r="A11" s="94" t="s">
        <v>23</v>
      </c>
      <c r="B11" s="92" t="s">
        <v>263</v>
      </c>
      <c r="C11" s="96">
        <v>1</v>
      </c>
      <c r="D11" s="96">
        <v>0</v>
      </c>
      <c r="E11" s="162">
        <v>45852</v>
      </c>
      <c r="F11" s="162">
        <v>6441.1972853851312</v>
      </c>
      <c r="G11" s="96">
        <v>0</v>
      </c>
      <c r="H11" s="96">
        <v>0</v>
      </c>
      <c r="I11" s="92"/>
      <c r="J11" s="98"/>
      <c r="K11" s="92"/>
      <c r="M11" s="71">
        <f>RANK(C11,C$5:C$59)</f>
        <v>38</v>
      </c>
      <c r="N11" s="44">
        <f>RANK(E11,E$5:E$59)</f>
        <v>45</v>
      </c>
      <c r="O11" s="44">
        <f>RANK(F11,F$5:F$59)</f>
        <v>54</v>
      </c>
      <c r="P11" s="71">
        <f>RANK(G11,G$5:G$59)</f>
        <v>40</v>
      </c>
    </row>
    <row r="12" spans="1:16" x14ac:dyDescent="0.25">
      <c r="A12" s="94" t="s">
        <v>24</v>
      </c>
      <c r="B12" s="92" t="s">
        <v>265</v>
      </c>
      <c r="C12" s="124">
        <v>8</v>
      </c>
      <c r="D12" s="96">
        <v>8</v>
      </c>
      <c r="E12" s="162">
        <v>265600</v>
      </c>
      <c r="F12" s="162">
        <v>95020</v>
      </c>
      <c r="G12" s="96">
        <v>3</v>
      </c>
      <c r="H12" s="96">
        <v>0</v>
      </c>
      <c r="I12" s="92"/>
      <c r="J12" s="98"/>
      <c r="K12" s="92"/>
      <c r="M12" s="70">
        <f>RANK(C12,C$5:C$59)</f>
        <v>9</v>
      </c>
      <c r="N12" s="44">
        <f>RANK(E12,E$5:E$59)</f>
        <v>15</v>
      </c>
      <c r="O12" s="44">
        <f>RANK(F12,F$5:F$59)</f>
        <v>20</v>
      </c>
      <c r="P12" s="71">
        <f>RANK(G12,G$5:G$59)</f>
        <v>13</v>
      </c>
    </row>
    <row r="13" spans="1:16" x14ac:dyDescent="0.25">
      <c r="A13" s="126" t="s">
        <v>25</v>
      </c>
      <c r="B13" s="95" t="s">
        <v>265</v>
      </c>
      <c r="C13" s="124">
        <v>17</v>
      </c>
      <c r="D13" s="96">
        <v>17</v>
      </c>
      <c r="E13" s="164">
        <v>560190</v>
      </c>
      <c r="F13" s="164">
        <v>237492.8385472298</v>
      </c>
      <c r="G13" s="97">
        <v>7</v>
      </c>
      <c r="H13" s="96">
        <v>0</v>
      </c>
      <c r="I13" s="92"/>
      <c r="J13" s="98"/>
      <c r="K13" s="92"/>
      <c r="M13" s="70">
        <f>RANK(C13,C$5:C$59)</f>
        <v>6</v>
      </c>
      <c r="N13" s="43">
        <f>RANK(E13,E$5:E$59)</f>
        <v>8</v>
      </c>
      <c r="O13" s="43">
        <f>RANK(F13,F$5:F$59)</f>
        <v>6</v>
      </c>
      <c r="P13" s="70">
        <f>RANK(G13,G$5:G$59)</f>
        <v>4</v>
      </c>
    </row>
    <row r="14" spans="1:16" ht="19.5" customHeight="1" x14ac:dyDescent="0.25">
      <c r="A14" s="94" t="s">
        <v>26</v>
      </c>
      <c r="B14" s="92" t="s">
        <v>263</v>
      </c>
      <c r="C14" s="96">
        <v>4</v>
      </c>
      <c r="D14" s="96">
        <v>3</v>
      </c>
      <c r="E14" s="164">
        <v>598900</v>
      </c>
      <c r="F14" s="164">
        <v>197451.0912065506</v>
      </c>
      <c r="G14" s="96">
        <v>2</v>
      </c>
      <c r="H14" s="96">
        <v>0</v>
      </c>
      <c r="I14" s="92"/>
      <c r="J14" s="98"/>
      <c r="K14" s="92"/>
      <c r="M14" s="71">
        <f>RANK(C14,C$5:C$59)</f>
        <v>21</v>
      </c>
      <c r="N14" s="43">
        <f>RANK(E14,E$5:E$59)</f>
        <v>7</v>
      </c>
      <c r="O14" s="43">
        <f>RANK(F14,F$5:F$59)</f>
        <v>8</v>
      </c>
      <c r="P14" s="71">
        <f>RANK(G14,G$5:G$59)</f>
        <v>19</v>
      </c>
    </row>
    <row r="15" spans="1:16" ht="18" customHeight="1" x14ac:dyDescent="0.25">
      <c r="A15" s="94" t="s">
        <v>27</v>
      </c>
      <c r="B15" s="92" t="s">
        <v>263</v>
      </c>
      <c r="C15" s="96">
        <v>4</v>
      </c>
      <c r="D15" s="96">
        <v>4</v>
      </c>
      <c r="E15" s="162">
        <v>183930</v>
      </c>
      <c r="F15" s="162">
        <v>57413.776029491433</v>
      </c>
      <c r="G15" s="96">
        <v>1</v>
      </c>
      <c r="H15" s="96">
        <v>0</v>
      </c>
      <c r="I15" s="92"/>
      <c r="J15" s="98"/>
      <c r="K15" s="92"/>
      <c r="M15" s="71">
        <f>RANK(C15,C$5:C$59)</f>
        <v>21</v>
      </c>
      <c r="N15" s="44">
        <f>RANK(E15,E$5:E$59)</f>
        <v>23</v>
      </c>
      <c r="O15" s="44">
        <f>RANK(F15,F$5:F$59)</f>
        <v>26</v>
      </c>
      <c r="P15" s="71">
        <f>RANK(G15,G$5:G$59)</f>
        <v>28</v>
      </c>
    </row>
    <row r="16" spans="1:16" x14ac:dyDescent="0.25">
      <c r="A16" s="94" t="s">
        <v>28</v>
      </c>
      <c r="B16" s="92" t="s">
        <v>263</v>
      </c>
      <c r="C16" s="96">
        <v>1</v>
      </c>
      <c r="D16" s="96">
        <v>1</v>
      </c>
      <c r="E16" s="162">
        <v>11200</v>
      </c>
      <c r="F16" s="162">
        <v>4368</v>
      </c>
      <c r="G16" s="96">
        <v>0</v>
      </c>
      <c r="H16" s="96">
        <v>0</v>
      </c>
      <c r="I16" s="92"/>
      <c r="J16" s="98"/>
      <c r="K16" s="92"/>
      <c r="L16" s="67"/>
      <c r="M16" s="71">
        <f>RANK(C16,C$5:C$59)</f>
        <v>38</v>
      </c>
      <c r="N16" s="44">
        <f>RANK(E16,E$5:E$59)</f>
        <v>55</v>
      </c>
      <c r="O16" s="44">
        <f>RANK(F16,F$5:F$59)</f>
        <v>55</v>
      </c>
      <c r="P16" s="71">
        <f>RANK(G16,G$5:G$59)</f>
        <v>40</v>
      </c>
    </row>
    <row r="17" spans="1:16" ht="60" x14ac:dyDescent="0.25">
      <c r="A17" s="107" t="s">
        <v>1</v>
      </c>
      <c r="B17" s="84" t="s">
        <v>263</v>
      </c>
      <c r="C17" s="82">
        <v>5</v>
      </c>
      <c r="D17" s="82">
        <v>5</v>
      </c>
      <c r="E17" s="165">
        <v>256300</v>
      </c>
      <c r="F17" s="166">
        <v>192387.88842010501</v>
      </c>
      <c r="G17" s="83">
        <v>5</v>
      </c>
      <c r="H17" s="82">
        <v>0</v>
      </c>
      <c r="I17" s="102" t="s">
        <v>322</v>
      </c>
      <c r="J17" s="103">
        <v>0.42</v>
      </c>
      <c r="K17" s="102" t="s">
        <v>332</v>
      </c>
      <c r="M17" s="71">
        <f>RANK(C17,C$5:C$59)</f>
        <v>14</v>
      </c>
      <c r="N17" s="44">
        <f>RANK(E17,E$5:E$59)</f>
        <v>16</v>
      </c>
      <c r="O17" s="43">
        <f>RANK(F17,F$5:F$59)</f>
        <v>10</v>
      </c>
      <c r="P17" s="70">
        <f>RANK(G17,G$5:G$59)</f>
        <v>8</v>
      </c>
    </row>
    <row r="18" spans="1:16" x14ac:dyDescent="0.25">
      <c r="A18" s="107" t="s">
        <v>29</v>
      </c>
      <c r="B18" s="84" t="s">
        <v>263</v>
      </c>
      <c r="C18" s="82">
        <v>1</v>
      </c>
      <c r="D18" s="82">
        <v>1</v>
      </c>
      <c r="E18" s="165">
        <v>93500</v>
      </c>
      <c r="F18" s="165">
        <v>57602.757549285889</v>
      </c>
      <c r="G18" s="82">
        <v>1</v>
      </c>
      <c r="H18" s="82">
        <v>0</v>
      </c>
      <c r="I18" s="102" t="s">
        <v>317</v>
      </c>
      <c r="J18" s="103">
        <v>0.09</v>
      </c>
      <c r="K18" s="102" t="s">
        <v>333</v>
      </c>
      <c r="M18" s="71">
        <f>RANK(C18,C$5:C$59)</f>
        <v>38</v>
      </c>
      <c r="N18" s="44">
        <f>RANK(E18,E$5:E$59)</f>
        <v>29</v>
      </c>
      <c r="O18" s="44">
        <f>RANK(F18,F$5:F$59)</f>
        <v>25</v>
      </c>
      <c r="P18" s="71">
        <f>RANK(G18,G$5:G$59)</f>
        <v>28</v>
      </c>
    </row>
    <row r="19" spans="1:16" x14ac:dyDescent="0.25">
      <c r="A19" s="94" t="s">
        <v>30</v>
      </c>
      <c r="B19" s="92" t="s">
        <v>262</v>
      </c>
      <c r="C19" s="96">
        <v>1</v>
      </c>
      <c r="D19" s="96">
        <v>1</v>
      </c>
      <c r="E19" s="162">
        <v>231400</v>
      </c>
      <c r="F19" s="162">
        <v>48514.961166381843</v>
      </c>
      <c r="G19" s="96">
        <v>0</v>
      </c>
      <c r="H19" s="96">
        <v>0</v>
      </c>
      <c r="I19" s="92"/>
      <c r="J19" s="98"/>
      <c r="K19" s="92"/>
      <c r="M19" s="71">
        <f>RANK(C19,C$5:C$59)</f>
        <v>38</v>
      </c>
      <c r="N19" s="44">
        <f>RANK(E19,E$5:E$59)</f>
        <v>17</v>
      </c>
      <c r="O19" s="44">
        <f>RANK(F19,F$5:F$59)</f>
        <v>30</v>
      </c>
      <c r="P19" s="71">
        <f>RANK(G19,G$5:G$59)</f>
        <v>40</v>
      </c>
    </row>
    <row r="20" spans="1:16" x14ac:dyDescent="0.25">
      <c r="A20" s="94" t="s">
        <v>31</v>
      </c>
      <c r="B20" s="92" t="s">
        <v>262</v>
      </c>
      <c r="C20" s="96">
        <v>1</v>
      </c>
      <c r="D20" s="96">
        <v>1</v>
      </c>
      <c r="E20" s="162">
        <v>54800</v>
      </c>
      <c r="F20" s="162">
        <v>19001.095802307129</v>
      </c>
      <c r="G20" s="96">
        <v>0</v>
      </c>
      <c r="H20" s="96">
        <v>0</v>
      </c>
      <c r="I20" s="92"/>
      <c r="J20" s="98"/>
      <c r="K20" s="92"/>
      <c r="M20" s="71">
        <f>RANK(C20,C$5:C$59)</f>
        <v>38</v>
      </c>
      <c r="N20" s="44">
        <f>RANK(E20,E$5:E$59)</f>
        <v>40</v>
      </c>
      <c r="O20" s="44">
        <f>RANK(F20,F$5:F$59)</f>
        <v>47</v>
      </c>
      <c r="P20" s="71">
        <f>RANK(G20,G$5:G$59)</f>
        <v>40</v>
      </c>
    </row>
    <row r="21" spans="1:16" x14ac:dyDescent="0.25">
      <c r="A21" s="94" t="s">
        <v>32</v>
      </c>
      <c r="B21" s="92" t="s">
        <v>262</v>
      </c>
      <c r="C21" s="96">
        <v>1</v>
      </c>
      <c r="D21" s="96">
        <v>1</v>
      </c>
      <c r="E21" s="162">
        <v>85200</v>
      </c>
      <c r="F21" s="162">
        <v>50268</v>
      </c>
      <c r="G21" s="96">
        <v>1</v>
      </c>
      <c r="H21" s="96">
        <v>0</v>
      </c>
      <c r="I21" s="92"/>
      <c r="J21" s="98"/>
      <c r="K21" s="92"/>
      <c r="M21" s="71">
        <f>RANK(C21,C$5:C$59)</f>
        <v>38</v>
      </c>
      <c r="N21" s="44">
        <f>RANK(E21,E$5:E$59)</f>
        <v>34</v>
      </c>
      <c r="O21" s="44">
        <f>RANK(F21,F$5:F$59)</f>
        <v>29</v>
      </c>
      <c r="P21" s="71">
        <f>RANK(G21,G$5:G$59)</f>
        <v>28</v>
      </c>
    </row>
    <row r="22" spans="1:16" ht="16.5" customHeight="1" x14ac:dyDescent="0.25">
      <c r="A22" s="94" t="s">
        <v>33</v>
      </c>
      <c r="B22" s="92" t="s">
        <v>262</v>
      </c>
      <c r="C22" s="96">
        <v>2</v>
      </c>
      <c r="D22" s="96">
        <v>2</v>
      </c>
      <c r="E22" s="162">
        <v>58000</v>
      </c>
      <c r="F22" s="162">
        <v>34219.127516746521</v>
      </c>
      <c r="G22" s="96">
        <v>2</v>
      </c>
      <c r="H22" s="96">
        <v>0</v>
      </c>
      <c r="I22" s="92"/>
      <c r="J22" s="98"/>
      <c r="K22" s="92"/>
      <c r="M22" s="71">
        <f>RANK(C22,C$5:C$59)</f>
        <v>32</v>
      </c>
      <c r="N22" s="44">
        <f>RANK(E22,E$5:E$59)</f>
        <v>39</v>
      </c>
      <c r="O22" s="44">
        <f>RANK(F22,F$5:F$59)</f>
        <v>37</v>
      </c>
      <c r="P22" s="71">
        <f>RANK(G22,G$5:G$59)</f>
        <v>19</v>
      </c>
    </row>
    <row r="23" spans="1:16" s="149" customFormat="1" x14ac:dyDescent="0.25">
      <c r="A23" s="88" t="s">
        <v>34</v>
      </c>
      <c r="B23" s="146" t="s">
        <v>265</v>
      </c>
      <c r="C23" s="90">
        <v>7</v>
      </c>
      <c r="D23" s="90">
        <v>7</v>
      </c>
      <c r="E23" s="167">
        <v>1180700</v>
      </c>
      <c r="F23" s="168">
        <v>156950</v>
      </c>
      <c r="G23" s="90">
        <v>0</v>
      </c>
      <c r="H23" s="90">
        <v>0</v>
      </c>
      <c r="I23" s="146"/>
      <c r="J23" s="93"/>
      <c r="K23" s="146"/>
      <c r="L23" s="147"/>
      <c r="M23" s="71">
        <f>RANK(C23,C$5:C$59)</f>
        <v>11</v>
      </c>
      <c r="N23" s="148">
        <f>RANK(E23,E$5:E$59)</f>
        <v>4</v>
      </c>
      <c r="O23" s="44">
        <f>RANK(F23,F$5:F$59)</f>
        <v>13</v>
      </c>
      <c r="P23" s="71">
        <f>RANK(G23,G$5:G$59)</f>
        <v>40</v>
      </c>
    </row>
    <row r="24" spans="1:16" x14ac:dyDescent="0.25">
      <c r="A24" s="94" t="s">
        <v>35</v>
      </c>
      <c r="B24" s="92" t="s">
        <v>265</v>
      </c>
      <c r="C24" s="96">
        <v>1</v>
      </c>
      <c r="D24" s="96">
        <v>1</v>
      </c>
      <c r="E24" s="162">
        <v>91300</v>
      </c>
      <c r="F24" s="162">
        <v>30884.008899688721</v>
      </c>
      <c r="G24" s="96">
        <v>0</v>
      </c>
      <c r="H24" s="96">
        <v>0</v>
      </c>
      <c r="I24" s="92"/>
      <c r="J24" s="98"/>
      <c r="K24" s="92"/>
      <c r="M24" s="71">
        <f>RANK(C24,C$5:C$59)</f>
        <v>38</v>
      </c>
      <c r="N24" s="44">
        <f>RANK(E24,E$5:E$59)</f>
        <v>31</v>
      </c>
      <c r="O24" s="44">
        <f>RANK(F24,F$5:F$59)</f>
        <v>40</v>
      </c>
      <c r="P24" s="71">
        <f>RANK(G24,G$5:G$59)</f>
        <v>40</v>
      </c>
    </row>
    <row r="25" spans="1:16" x14ac:dyDescent="0.25">
      <c r="A25" s="94" t="s">
        <v>36</v>
      </c>
      <c r="B25" s="92" t="s">
        <v>262</v>
      </c>
      <c r="C25" s="96">
        <v>1</v>
      </c>
      <c r="D25" s="96">
        <v>1</v>
      </c>
      <c r="E25" s="162">
        <v>58300</v>
      </c>
      <c r="F25" s="162">
        <v>25038.389019489288</v>
      </c>
      <c r="G25" s="96">
        <v>0</v>
      </c>
      <c r="H25" s="96">
        <v>0</v>
      </c>
      <c r="I25" s="92"/>
      <c r="J25" s="98"/>
      <c r="K25" s="92"/>
      <c r="M25" s="71">
        <f>RANK(C25,C$5:C$59)</f>
        <v>38</v>
      </c>
      <c r="N25" s="44">
        <f>RANK(E25,E$5:E$59)</f>
        <v>38</v>
      </c>
      <c r="O25" s="44">
        <f>RANK(F25,F$5:F$59)</f>
        <v>42</v>
      </c>
      <c r="P25" s="71">
        <f>RANK(G25,G$5:G$59)</f>
        <v>40</v>
      </c>
    </row>
    <row r="26" spans="1:16" ht="15" customHeight="1" x14ac:dyDescent="0.25">
      <c r="A26" s="94" t="s">
        <v>37</v>
      </c>
      <c r="B26" s="92" t="s">
        <v>263</v>
      </c>
      <c r="C26" s="96">
        <v>1</v>
      </c>
      <c r="D26" s="96">
        <v>1</v>
      </c>
      <c r="E26" s="162">
        <v>27900</v>
      </c>
      <c r="F26" s="162">
        <v>9020.3663864135742</v>
      </c>
      <c r="G26" s="96">
        <v>0</v>
      </c>
      <c r="H26" s="96">
        <v>0</v>
      </c>
      <c r="I26" s="92"/>
      <c r="J26" s="98"/>
      <c r="K26" s="92"/>
      <c r="M26" s="71">
        <f>RANK(C26,C$5:C$59)</f>
        <v>38</v>
      </c>
      <c r="N26" s="44">
        <f>RANK(E26,E$5:E$59)</f>
        <v>50</v>
      </c>
      <c r="O26" s="44">
        <f>RANK(F26,F$5:F$59)</f>
        <v>50</v>
      </c>
      <c r="P26" s="71">
        <f>RANK(G26,G$5:G$59)</f>
        <v>40</v>
      </c>
    </row>
    <row r="27" spans="1:16" x14ac:dyDescent="0.25">
      <c r="A27" s="94" t="s">
        <v>38</v>
      </c>
      <c r="B27" s="92" t="s">
        <v>265</v>
      </c>
      <c r="C27" s="96">
        <v>1</v>
      </c>
      <c r="D27" s="96">
        <v>1</v>
      </c>
      <c r="E27" s="162">
        <v>18200</v>
      </c>
      <c r="F27" s="162">
        <v>7374.187068939209</v>
      </c>
      <c r="G27" s="96">
        <v>0</v>
      </c>
      <c r="H27" s="96">
        <v>0</v>
      </c>
      <c r="I27" s="92"/>
      <c r="J27" s="98"/>
      <c r="K27" s="92"/>
      <c r="M27" s="71">
        <f>RANK(C27,C$5:C$59)</f>
        <v>38</v>
      </c>
      <c r="N27" s="44">
        <f>RANK(E27,E$5:E$59)</f>
        <v>52</v>
      </c>
      <c r="O27" s="44">
        <f>RANK(F27,F$5:F$59)</f>
        <v>52</v>
      </c>
      <c r="P27" s="71">
        <f>RANK(G27,G$5:G$59)</f>
        <v>40</v>
      </c>
    </row>
    <row r="28" spans="1:16" ht="15" customHeight="1" x14ac:dyDescent="0.25">
      <c r="A28" s="94" t="s">
        <v>39</v>
      </c>
      <c r="B28" s="92" t="s">
        <v>266</v>
      </c>
      <c r="C28" s="96">
        <v>3</v>
      </c>
      <c r="D28" s="96">
        <v>3</v>
      </c>
      <c r="E28" s="162">
        <v>24700</v>
      </c>
      <c r="F28" s="162">
        <v>15475.300243377689</v>
      </c>
      <c r="G28" s="96">
        <v>3</v>
      </c>
      <c r="H28" s="96">
        <v>0</v>
      </c>
      <c r="I28" s="92"/>
      <c r="J28" s="98"/>
      <c r="K28" s="92"/>
      <c r="M28" s="71">
        <f>RANK(C28,C$5:C$59)</f>
        <v>26</v>
      </c>
      <c r="N28" s="44">
        <f>RANK(E28,E$5:E$59)</f>
        <v>51</v>
      </c>
      <c r="O28" s="44">
        <f>RANK(F28,F$5:F$59)</f>
        <v>49</v>
      </c>
      <c r="P28" s="71">
        <f>RANK(G28,G$5:G$59)</f>
        <v>13</v>
      </c>
    </row>
    <row r="29" spans="1:16" x14ac:dyDescent="0.25">
      <c r="A29" s="94" t="s">
        <v>40</v>
      </c>
      <c r="B29" s="92" t="s">
        <v>262</v>
      </c>
      <c r="C29" s="96">
        <v>1</v>
      </c>
      <c r="D29" s="96">
        <v>1</v>
      </c>
      <c r="E29" s="162">
        <v>99000</v>
      </c>
      <c r="F29" s="162">
        <v>42370.589175224297</v>
      </c>
      <c r="G29" s="96">
        <v>0</v>
      </c>
      <c r="H29" s="96">
        <v>0</v>
      </c>
      <c r="I29" s="92"/>
      <c r="J29" s="98"/>
      <c r="K29" s="92"/>
      <c r="M29" s="71">
        <f>RANK(C29,C$5:C$59)</f>
        <v>38</v>
      </c>
      <c r="N29" s="44">
        <f>RANK(E29,E$5:E$59)</f>
        <v>28</v>
      </c>
      <c r="O29" s="44">
        <f>RANK(F29,F$5:F$59)</f>
        <v>33</v>
      </c>
      <c r="P29" s="71">
        <f>RANK(G29,G$5:G$59)</f>
        <v>40</v>
      </c>
    </row>
    <row r="30" spans="1:16" x14ac:dyDescent="0.25">
      <c r="A30" s="94" t="s">
        <v>10</v>
      </c>
      <c r="B30" s="92" t="s">
        <v>262</v>
      </c>
      <c r="C30" s="96">
        <v>5</v>
      </c>
      <c r="D30" s="96">
        <v>4</v>
      </c>
      <c r="E30" s="162">
        <v>202800</v>
      </c>
      <c r="F30" s="162">
        <v>108477.8347568512</v>
      </c>
      <c r="G30" s="96">
        <v>3</v>
      </c>
      <c r="H30" s="96">
        <v>0</v>
      </c>
      <c r="I30" s="92" t="s">
        <v>320</v>
      </c>
      <c r="J30" s="98"/>
      <c r="K30" s="92"/>
      <c r="M30" s="71">
        <f>RANK(C30,C$5:C$59)</f>
        <v>14</v>
      </c>
      <c r="N30" s="44">
        <f>RANK(E30,E$5:E$59)</f>
        <v>20</v>
      </c>
      <c r="O30" s="44">
        <f>RANK(F30,F$5:F$59)</f>
        <v>17</v>
      </c>
      <c r="P30" s="71">
        <f>RANK(G30,G$5:G$59)</f>
        <v>13</v>
      </c>
    </row>
    <row r="31" spans="1:16" x14ac:dyDescent="0.25">
      <c r="A31" s="94" t="s">
        <v>41</v>
      </c>
      <c r="B31" s="92" t="s">
        <v>263</v>
      </c>
      <c r="C31" s="96">
        <v>3</v>
      </c>
      <c r="D31" s="96">
        <v>3</v>
      </c>
      <c r="E31" s="162">
        <v>200200</v>
      </c>
      <c r="F31" s="162">
        <v>123131.0204467773</v>
      </c>
      <c r="G31" s="96">
        <v>2</v>
      </c>
      <c r="H31" s="96">
        <v>0</v>
      </c>
      <c r="I31" s="92"/>
      <c r="J31" s="98"/>
      <c r="K31" s="92"/>
      <c r="M31" s="71">
        <f>RANK(C31,C$5:C$59)</f>
        <v>26</v>
      </c>
      <c r="N31" s="44">
        <f>RANK(E31,E$5:E$59)</f>
        <v>21</v>
      </c>
      <c r="O31" s="44">
        <f>RANK(F31,F$5:F$59)</f>
        <v>14</v>
      </c>
      <c r="P31" s="71">
        <f>RANK(G31,G$5:G$59)</f>
        <v>19</v>
      </c>
    </row>
    <row r="32" spans="1:16" x14ac:dyDescent="0.25">
      <c r="A32" s="94" t="s">
        <v>11</v>
      </c>
      <c r="B32" s="92" t="s">
        <v>266</v>
      </c>
      <c r="C32" s="96">
        <v>5</v>
      </c>
      <c r="D32" s="96">
        <v>5</v>
      </c>
      <c r="E32" s="162">
        <v>139700</v>
      </c>
      <c r="F32" s="162">
        <v>82727.064214706421</v>
      </c>
      <c r="G32" s="97">
        <v>5</v>
      </c>
      <c r="H32" s="96">
        <v>0</v>
      </c>
      <c r="I32" s="92" t="s">
        <v>320</v>
      </c>
      <c r="J32" s="98"/>
      <c r="K32" s="92"/>
      <c r="M32" s="71">
        <f>RANK(C32,C$5:C$59)</f>
        <v>14</v>
      </c>
      <c r="N32" s="44">
        <f>RANK(E32,E$5:E$59)</f>
        <v>25</v>
      </c>
      <c r="O32" s="44">
        <f>RANK(F32,F$5:F$59)</f>
        <v>21</v>
      </c>
      <c r="P32" s="70">
        <f>RANK(G32,G$5:G$59)</f>
        <v>8</v>
      </c>
    </row>
    <row r="33" spans="1:16" x14ac:dyDescent="0.25">
      <c r="A33" s="94" t="s">
        <v>42</v>
      </c>
      <c r="B33" s="92" t="s">
        <v>265</v>
      </c>
      <c r="C33" s="96">
        <v>5</v>
      </c>
      <c r="D33" s="96">
        <v>5</v>
      </c>
      <c r="E33" s="162">
        <v>42700</v>
      </c>
      <c r="F33" s="162">
        <v>21551</v>
      </c>
      <c r="G33" s="96">
        <v>3</v>
      </c>
      <c r="H33" s="96">
        <v>0</v>
      </c>
      <c r="I33" s="92"/>
      <c r="J33" s="98"/>
      <c r="K33" s="92"/>
      <c r="M33" s="71">
        <f>RANK(C33,C$5:C$59)</f>
        <v>14</v>
      </c>
      <c r="N33" s="44">
        <f>RANK(E33,E$5:E$59)</f>
        <v>47</v>
      </c>
      <c r="O33" s="44">
        <f>RANK(F33,F$5:F$59)</f>
        <v>44</v>
      </c>
      <c r="P33" s="71">
        <f>RANK(G33,G$5:G$59)</f>
        <v>13</v>
      </c>
    </row>
    <row r="34" spans="1:16" x14ac:dyDescent="0.25">
      <c r="A34" s="94" t="s">
        <v>43</v>
      </c>
      <c r="B34" s="92" t="s">
        <v>264</v>
      </c>
      <c r="C34" s="96">
        <v>1</v>
      </c>
      <c r="D34" s="96">
        <v>1</v>
      </c>
      <c r="E34" s="162">
        <v>13500</v>
      </c>
      <c r="F34" s="162">
        <v>7042.3551392555237</v>
      </c>
      <c r="G34" s="96">
        <v>1</v>
      </c>
      <c r="H34" s="96">
        <v>0</v>
      </c>
      <c r="I34" s="92"/>
      <c r="J34" s="98"/>
      <c r="K34" s="92"/>
      <c r="M34" s="71">
        <f>RANK(C34,C$5:C$59)</f>
        <v>38</v>
      </c>
      <c r="N34" s="44">
        <f>RANK(E34,E$5:E$59)</f>
        <v>53</v>
      </c>
      <c r="O34" s="44">
        <f>RANK(F34,F$5:F$59)</f>
        <v>53</v>
      </c>
      <c r="P34" s="71">
        <f>RANK(G34,G$5:G$59)</f>
        <v>28</v>
      </c>
    </row>
    <row r="35" spans="1:16" ht="60" x14ac:dyDescent="0.25">
      <c r="A35" s="108" t="s">
        <v>44</v>
      </c>
      <c r="B35" s="85" t="s">
        <v>265</v>
      </c>
      <c r="C35" s="87">
        <v>28</v>
      </c>
      <c r="D35" s="86">
        <v>26</v>
      </c>
      <c r="E35" s="163">
        <v>1612637</v>
      </c>
      <c r="F35" s="163">
        <v>683020.40000000014</v>
      </c>
      <c r="G35" s="87">
        <v>14</v>
      </c>
      <c r="H35" s="86">
        <v>0</v>
      </c>
      <c r="I35" s="104" t="s">
        <v>323</v>
      </c>
      <c r="J35" s="145">
        <v>5.99</v>
      </c>
      <c r="K35" s="104" t="s">
        <v>329</v>
      </c>
      <c r="L35" s="67"/>
      <c r="M35" s="42">
        <f>RANK(C35,C$5:C$59)</f>
        <v>2</v>
      </c>
      <c r="N35" s="42">
        <f>RANK(E35,E$5:E$59)</f>
        <v>2</v>
      </c>
      <c r="O35" s="42">
        <f>RANK(F35,F$5:F$59)</f>
        <v>2</v>
      </c>
      <c r="P35" s="42">
        <f>RANK(G35,G$5:G$59)</f>
        <v>3</v>
      </c>
    </row>
    <row r="36" spans="1:16" x14ac:dyDescent="0.25">
      <c r="A36" s="94" t="s">
        <v>45</v>
      </c>
      <c r="B36" s="92" t="s">
        <v>265</v>
      </c>
      <c r="C36" s="96">
        <v>1</v>
      </c>
      <c r="D36" s="96">
        <v>1</v>
      </c>
      <c r="E36" s="162">
        <v>53500</v>
      </c>
      <c r="F36" s="162">
        <v>20672.274160385128</v>
      </c>
      <c r="G36" s="96">
        <v>0</v>
      </c>
      <c r="H36" s="96">
        <v>0</v>
      </c>
      <c r="I36" s="92"/>
      <c r="J36" s="98"/>
      <c r="K36" s="92"/>
      <c r="M36" s="71">
        <f>RANK(C36,C$5:C$59)</f>
        <v>38</v>
      </c>
      <c r="N36" s="44">
        <f>RANK(E36,E$5:E$59)</f>
        <v>43</v>
      </c>
      <c r="O36" s="44">
        <f>RANK(F36,F$5:F$59)</f>
        <v>46</v>
      </c>
      <c r="P36" s="71">
        <f>RANK(G36,G$5:G$59)</f>
        <v>40</v>
      </c>
    </row>
    <row r="37" spans="1:16" x14ac:dyDescent="0.25">
      <c r="A37" s="94" t="s">
        <v>46</v>
      </c>
      <c r="B37" s="92" t="s">
        <v>263</v>
      </c>
      <c r="C37" s="96">
        <v>5</v>
      </c>
      <c r="D37" s="96">
        <v>3</v>
      </c>
      <c r="E37" s="162">
        <v>487752</v>
      </c>
      <c r="F37" s="162">
        <v>173436.73462446209</v>
      </c>
      <c r="G37" s="96">
        <v>2</v>
      </c>
      <c r="H37" s="96">
        <v>0</v>
      </c>
      <c r="I37" s="92"/>
      <c r="J37" s="98"/>
      <c r="K37" s="92"/>
      <c r="M37" s="71">
        <f>RANK(C37,C$5:C$59)</f>
        <v>14</v>
      </c>
      <c r="N37" s="44">
        <f>RANK(E37,E$5:E$59)</f>
        <v>11</v>
      </c>
      <c r="O37" s="44">
        <f>RANK(F37,F$5:F$59)</f>
        <v>12</v>
      </c>
      <c r="P37" s="71">
        <f>RANK(G37,G$5:G$59)</f>
        <v>19</v>
      </c>
    </row>
    <row r="38" spans="1:16" x14ac:dyDescent="0.25">
      <c r="A38" s="94" t="s">
        <v>4</v>
      </c>
      <c r="B38" s="92" t="s">
        <v>265</v>
      </c>
      <c r="C38" s="96">
        <v>3</v>
      </c>
      <c r="D38" s="96">
        <v>3</v>
      </c>
      <c r="E38" s="162">
        <v>87870</v>
      </c>
      <c r="F38" s="162">
        <v>70453.399999999994</v>
      </c>
      <c r="G38" s="96">
        <v>3</v>
      </c>
      <c r="H38" s="96">
        <v>0</v>
      </c>
      <c r="I38" s="92" t="s">
        <v>324</v>
      </c>
      <c r="J38" s="98"/>
      <c r="K38" s="92"/>
      <c r="M38" s="71">
        <f>RANK(C38,C$5:C$59)</f>
        <v>26</v>
      </c>
      <c r="N38" s="44">
        <f>RANK(E38,E$5:E$59)</f>
        <v>33</v>
      </c>
      <c r="O38" s="44">
        <f>RANK(F38,F$5:F$59)</f>
        <v>22</v>
      </c>
      <c r="P38" s="71">
        <f>RANK(G38,G$5:G$59)</f>
        <v>13</v>
      </c>
    </row>
    <row r="39" spans="1:16" x14ac:dyDescent="0.25">
      <c r="A39" s="94" t="s">
        <v>5</v>
      </c>
      <c r="B39" s="92" t="s">
        <v>265</v>
      </c>
      <c r="C39" s="96">
        <v>3</v>
      </c>
      <c r="D39" s="96">
        <v>1</v>
      </c>
      <c r="E39" s="162">
        <v>92500</v>
      </c>
      <c r="F39" s="162">
        <v>32076.191045284271</v>
      </c>
      <c r="G39" s="96">
        <v>0</v>
      </c>
      <c r="H39" s="96">
        <v>0</v>
      </c>
      <c r="I39" s="92"/>
      <c r="J39" s="98"/>
      <c r="K39" s="92"/>
      <c r="M39" s="71">
        <f>RANK(C39,C$5:C$59)</f>
        <v>26</v>
      </c>
      <c r="N39" s="44">
        <f>RANK(E39,E$5:E$59)</f>
        <v>30</v>
      </c>
      <c r="O39" s="44">
        <f>RANK(F39,F$5:F$59)</f>
        <v>38</v>
      </c>
      <c r="P39" s="71">
        <f>RANK(G39,G$5:G$59)</f>
        <v>40</v>
      </c>
    </row>
    <row r="40" spans="1:16" x14ac:dyDescent="0.25">
      <c r="A40" s="94" t="s">
        <v>47</v>
      </c>
      <c r="B40" s="92" t="s">
        <v>264</v>
      </c>
      <c r="C40" s="96">
        <v>5</v>
      </c>
      <c r="D40" s="96">
        <v>2</v>
      </c>
      <c r="E40" s="162">
        <v>474095</v>
      </c>
      <c r="F40" s="162">
        <v>95891.163665199289</v>
      </c>
      <c r="G40" s="96">
        <v>0</v>
      </c>
      <c r="H40" s="96">
        <v>0</v>
      </c>
      <c r="I40" s="92"/>
      <c r="J40" s="98"/>
      <c r="K40" s="92"/>
      <c r="M40" s="71">
        <f>RANK(C40,C$5:C$59)</f>
        <v>14</v>
      </c>
      <c r="N40" s="44">
        <f>RANK(E40,E$5:E$59)</f>
        <v>12</v>
      </c>
      <c r="O40" s="44">
        <f>RANK(F40,F$5:F$59)</f>
        <v>19</v>
      </c>
      <c r="P40" s="71">
        <f>RANK(G40,G$5:G$59)</f>
        <v>40</v>
      </c>
    </row>
    <row r="41" spans="1:16" ht="60" x14ac:dyDescent="0.25">
      <c r="A41" s="107" t="s">
        <v>6</v>
      </c>
      <c r="B41" s="81" t="s">
        <v>263</v>
      </c>
      <c r="C41" s="83">
        <v>31</v>
      </c>
      <c r="D41" s="82">
        <v>29</v>
      </c>
      <c r="E41" s="166">
        <v>1448655</v>
      </c>
      <c r="F41" s="166">
        <v>415082.4793017864</v>
      </c>
      <c r="G41" s="83">
        <v>17</v>
      </c>
      <c r="H41" s="82">
        <v>0</v>
      </c>
      <c r="I41" s="102" t="s">
        <v>325</v>
      </c>
      <c r="J41" s="103">
        <v>2.2000000000000002</v>
      </c>
      <c r="K41" s="102" t="s">
        <v>318</v>
      </c>
      <c r="L41" s="67"/>
      <c r="M41" s="42">
        <f>RANK(C41,C$5:C$59)</f>
        <v>1</v>
      </c>
      <c r="N41" s="42">
        <f>RANK(E41,E$5:E$59)</f>
        <v>3</v>
      </c>
      <c r="O41" s="42">
        <f>RANK(F41,F$5:F$59)</f>
        <v>4</v>
      </c>
      <c r="P41" s="42">
        <f>RANK(G41,G$5:G$59)</f>
        <v>2</v>
      </c>
    </row>
    <row r="42" spans="1:16" x14ac:dyDescent="0.25">
      <c r="A42" s="94" t="s">
        <v>48</v>
      </c>
      <c r="B42" s="92" t="s">
        <v>262</v>
      </c>
      <c r="C42" s="96">
        <v>2</v>
      </c>
      <c r="D42" s="96">
        <v>2</v>
      </c>
      <c r="E42" s="162">
        <v>75760</v>
      </c>
      <c r="F42" s="162">
        <v>54475.199999999997</v>
      </c>
      <c r="G42" s="96">
        <v>2</v>
      </c>
      <c r="H42" s="96">
        <v>0</v>
      </c>
      <c r="I42" s="92"/>
      <c r="J42" s="98"/>
      <c r="K42" s="92"/>
      <c r="M42" s="71">
        <f>RANK(C42,C$5:C$59)</f>
        <v>32</v>
      </c>
      <c r="N42" s="44">
        <f>RANK(E42,E$5:E$59)</f>
        <v>36</v>
      </c>
      <c r="O42" s="44">
        <f>RANK(F42,F$5:F$59)</f>
        <v>27</v>
      </c>
      <c r="P42" s="71">
        <f>RANK(G42,G$5:G$59)</f>
        <v>19</v>
      </c>
    </row>
    <row r="43" spans="1:16" x14ac:dyDescent="0.25">
      <c r="A43" s="94" t="s">
        <v>49</v>
      </c>
      <c r="B43" s="92" t="s">
        <v>264</v>
      </c>
      <c r="C43" s="96">
        <v>1</v>
      </c>
      <c r="D43" s="96">
        <v>1</v>
      </c>
      <c r="E43" s="162">
        <v>54800</v>
      </c>
      <c r="F43" s="162">
        <v>21537.658557891849</v>
      </c>
      <c r="G43" s="96">
        <v>0</v>
      </c>
      <c r="H43" s="96">
        <v>0</v>
      </c>
      <c r="I43" s="92"/>
      <c r="J43" s="98"/>
      <c r="K43" s="92"/>
      <c r="M43" s="71">
        <f>RANK(C43,C$5:C$59)</f>
        <v>38</v>
      </c>
      <c r="N43" s="44">
        <f>RANK(E43,E$5:E$59)</f>
        <v>40</v>
      </c>
      <c r="O43" s="44">
        <f>RANK(F43,F$5:F$59)</f>
        <v>45</v>
      </c>
      <c r="P43" s="71">
        <f>RANK(G43,G$5:G$59)</f>
        <v>40</v>
      </c>
    </row>
    <row r="44" spans="1:16" x14ac:dyDescent="0.25">
      <c r="A44" s="94" t="s">
        <v>50</v>
      </c>
      <c r="B44" s="92" t="s">
        <v>262</v>
      </c>
      <c r="C44" s="96">
        <v>2</v>
      </c>
      <c r="D44" s="96">
        <v>2</v>
      </c>
      <c r="E44" s="162">
        <v>32400</v>
      </c>
      <c r="F44" s="162">
        <v>21812</v>
      </c>
      <c r="G44" s="96">
        <v>2</v>
      </c>
      <c r="H44" s="96">
        <v>0</v>
      </c>
      <c r="I44" s="92"/>
      <c r="J44" s="98"/>
      <c r="K44" s="92"/>
      <c r="M44" s="71">
        <f>RANK(C44,C$5:C$59)</f>
        <v>32</v>
      </c>
      <c r="N44" s="44">
        <f>RANK(E44,E$5:E$59)</f>
        <v>49</v>
      </c>
      <c r="O44" s="44">
        <f>RANK(F44,F$5:F$59)</f>
        <v>43</v>
      </c>
      <c r="P44" s="71">
        <f>RANK(G44,G$5:G$59)</f>
        <v>19</v>
      </c>
    </row>
    <row r="45" spans="1:16" x14ac:dyDescent="0.25">
      <c r="A45" s="94" t="s">
        <v>51</v>
      </c>
      <c r="B45" s="92" t="s">
        <v>265</v>
      </c>
      <c r="C45" s="96">
        <v>1</v>
      </c>
      <c r="D45" s="96">
        <v>1</v>
      </c>
      <c r="E45" s="162">
        <v>172600</v>
      </c>
      <c r="F45" s="162">
        <v>69266.390014648438</v>
      </c>
      <c r="G45" s="96">
        <v>0</v>
      </c>
      <c r="H45" s="96">
        <v>0</v>
      </c>
      <c r="I45" s="92"/>
      <c r="J45" s="98"/>
      <c r="K45" s="92"/>
      <c r="M45" s="71">
        <f>RANK(C45,C$5:C$59)</f>
        <v>38</v>
      </c>
      <c r="N45" s="44">
        <f>RANK(E45,E$5:E$59)</f>
        <v>24</v>
      </c>
      <c r="O45" s="44">
        <f>RANK(F45,F$5:F$59)</f>
        <v>23</v>
      </c>
      <c r="P45" s="71">
        <f>RANK(G45,G$5:G$59)</f>
        <v>40</v>
      </c>
    </row>
    <row r="46" spans="1:16" x14ac:dyDescent="0.25">
      <c r="A46" s="88" t="s">
        <v>52</v>
      </c>
      <c r="B46" s="89" t="s">
        <v>264</v>
      </c>
      <c r="C46" s="123">
        <v>18</v>
      </c>
      <c r="D46" s="90">
        <v>16</v>
      </c>
      <c r="E46" s="167">
        <v>491610</v>
      </c>
      <c r="F46" s="167">
        <v>213859.9141219139</v>
      </c>
      <c r="G46" s="91">
        <v>7</v>
      </c>
      <c r="H46" s="90">
        <v>0</v>
      </c>
      <c r="I46" s="92"/>
      <c r="J46" s="93"/>
      <c r="K46" s="92"/>
      <c r="M46" s="70">
        <f>RANK(C46,C$5:C$59)</f>
        <v>5</v>
      </c>
      <c r="N46" s="43">
        <f>RANK(E46,E$5:E$59)</f>
        <v>10</v>
      </c>
      <c r="O46" s="43">
        <f>RANK(F46,F$5:F$59)</f>
        <v>7</v>
      </c>
      <c r="P46" s="70">
        <f>RANK(G46,G$5:G$59)</f>
        <v>4</v>
      </c>
    </row>
    <row r="47" spans="1:16" x14ac:dyDescent="0.25">
      <c r="A47" s="94" t="s">
        <v>53</v>
      </c>
      <c r="B47" s="92" t="s">
        <v>265</v>
      </c>
      <c r="C47" s="96">
        <v>6</v>
      </c>
      <c r="D47" s="96">
        <v>6</v>
      </c>
      <c r="E47" s="162">
        <v>82500</v>
      </c>
      <c r="F47" s="162">
        <v>46599.882626533508</v>
      </c>
      <c r="G47" s="96">
        <v>3</v>
      </c>
      <c r="H47" s="96">
        <v>0</v>
      </c>
      <c r="I47" s="92"/>
      <c r="J47" s="98"/>
      <c r="K47" s="92"/>
      <c r="M47" s="71">
        <f>RANK(C47,C$5:C$59)</f>
        <v>12</v>
      </c>
      <c r="N47" s="44">
        <f>RANK(E47,E$5:E$59)</f>
        <v>35</v>
      </c>
      <c r="O47" s="44">
        <f>RANK(F47,F$5:F$59)</f>
        <v>31</v>
      </c>
      <c r="P47" s="71">
        <f>RANK(G47,G$5:G$59)</f>
        <v>13</v>
      </c>
    </row>
    <row r="48" spans="1:16" x14ac:dyDescent="0.25">
      <c r="A48" s="94" t="s">
        <v>12</v>
      </c>
      <c r="B48" s="92" t="s">
        <v>262</v>
      </c>
      <c r="C48" s="96">
        <v>4</v>
      </c>
      <c r="D48" s="96">
        <v>4</v>
      </c>
      <c r="E48" s="164">
        <v>501900</v>
      </c>
      <c r="F48" s="164">
        <v>194630.96419382101</v>
      </c>
      <c r="G48" s="96">
        <v>1</v>
      </c>
      <c r="H48" s="96">
        <v>0</v>
      </c>
      <c r="I48" s="92" t="s">
        <v>320</v>
      </c>
      <c r="J48" s="98"/>
      <c r="K48" s="92"/>
      <c r="M48" s="71">
        <f>RANK(C48,C$5:C$59)</f>
        <v>21</v>
      </c>
      <c r="N48" s="43">
        <f>RANK(E48,E$5:E$59)</f>
        <v>9</v>
      </c>
      <c r="O48" s="43">
        <f>RANK(F48,F$5:F$59)</f>
        <v>9</v>
      </c>
      <c r="P48" s="71">
        <f>RANK(G48,G$5:G$59)</f>
        <v>28</v>
      </c>
    </row>
    <row r="49" spans="1:16" ht="75" x14ac:dyDescent="0.25">
      <c r="A49" s="107" t="s">
        <v>2</v>
      </c>
      <c r="B49" s="81" t="s">
        <v>262</v>
      </c>
      <c r="C49" s="125">
        <v>13</v>
      </c>
      <c r="D49" s="82">
        <v>12</v>
      </c>
      <c r="E49" s="166">
        <v>6740850</v>
      </c>
      <c r="F49" s="166">
        <v>867449.06956481899</v>
      </c>
      <c r="G49" s="83">
        <v>7</v>
      </c>
      <c r="H49" s="82">
        <v>0</v>
      </c>
      <c r="I49" s="102" t="s">
        <v>326</v>
      </c>
      <c r="J49" s="103">
        <v>3.28</v>
      </c>
      <c r="K49" s="102" t="s">
        <v>334</v>
      </c>
      <c r="M49" s="70">
        <f>RANK(C49,C$5:C$59)</f>
        <v>7</v>
      </c>
      <c r="N49" s="43">
        <f>RANK(E49,E$5:E$59)</f>
        <v>1</v>
      </c>
      <c r="O49" s="43">
        <f>RANK(F49,F$5:F$59)</f>
        <v>1</v>
      </c>
      <c r="P49" s="70">
        <f>RANK(G49,G$5:G$59)</f>
        <v>4</v>
      </c>
    </row>
    <row r="50" spans="1:16" x14ac:dyDescent="0.25">
      <c r="A50" s="94" t="s">
        <v>13</v>
      </c>
      <c r="B50" s="92" t="s">
        <v>262</v>
      </c>
      <c r="C50" s="96">
        <v>2</v>
      </c>
      <c r="D50" s="96">
        <v>2</v>
      </c>
      <c r="E50" s="162">
        <v>63300</v>
      </c>
      <c r="F50" s="162">
        <v>37124.834873199463</v>
      </c>
      <c r="G50" s="96">
        <v>1</v>
      </c>
      <c r="H50" s="96">
        <v>0</v>
      </c>
      <c r="I50" s="92" t="s">
        <v>320</v>
      </c>
      <c r="J50" s="98"/>
      <c r="K50" s="92"/>
      <c r="M50" s="71">
        <f>RANK(C50,C$5:C$59)</f>
        <v>32</v>
      </c>
      <c r="N50" s="44">
        <f>RANK(E50,E$5:E$59)</f>
        <v>37</v>
      </c>
      <c r="O50" s="44">
        <f>RANK(F50,F$5:F$59)</f>
        <v>35</v>
      </c>
      <c r="P50" s="71">
        <f>RANK(G50,G$5:G$59)</f>
        <v>28</v>
      </c>
    </row>
    <row r="51" spans="1:16" x14ac:dyDescent="0.25">
      <c r="A51" s="94" t="s">
        <v>7</v>
      </c>
      <c r="B51" s="92" t="s">
        <v>265</v>
      </c>
      <c r="C51" s="96">
        <v>6</v>
      </c>
      <c r="D51" s="96">
        <v>6</v>
      </c>
      <c r="E51" s="162">
        <v>214090</v>
      </c>
      <c r="F51" s="162">
        <v>116852.3</v>
      </c>
      <c r="G51" s="97">
        <v>4</v>
      </c>
      <c r="H51" s="96">
        <v>0</v>
      </c>
      <c r="I51" s="92" t="s">
        <v>327</v>
      </c>
      <c r="J51" s="98"/>
      <c r="K51" s="92"/>
      <c r="M51" s="71">
        <f>RANK(C51,C$5:C$59)</f>
        <v>12</v>
      </c>
      <c r="N51" s="44">
        <f>RANK(E51,E$5:E$59)</f>
        <v>18</v>
      </c>
      <c r="O51" s="44">
        <f>RANK(F51,F$5:F$59)</f>
        <v>15</v>
      </c>
      <c r="P51" s="70">
        <f>RANK(G51,G$5:G$59)</f>
        <v>10</v>
      </c>
    </row>
    <row r="52" spans="1:16" x14ac:dyDescent="0.25">
      <c r="A52" s="94" t="s">
        <v>54</v>
      </c>
      <c r="B52" s="92" t="s">
        <v>263</v>
      </c>
      <c r="C52" s="96">
        <v>3</v>
      </c>
      <c r="D52" s="96">
        <v>2</v>
      </c>
      <c r="E52" s="162">
        <v>193000</v>
      </c>
      <c r="F52" s="162">
        <v>39701.360352516167</v>
      </c>
      <c r="G52" s="96">
        <v>1</v>
      </c>
      <c r="H52" s="96">
        <v>0</v>
      </c>
      <c r="I52" s="92"/>
      <c r="J52" s="98"/>
      <c r="K52" s="92"/>
      <c r="M52" s="71">
        <f>RANK(C52,C$5:C$59)</f>
        <v>26</v>
      </c>
      <c r="N52" s="44">
        <f>RANK(E52,E$5:E$59)</f>
        <v>22</v>
      </c>
      <c r="O52" s="44">
        <f>RANK(F52,F$5:F$59)</f>
        <v>34</v>
      </c>
      <c r="P52" s="71">
        <f>RANK(G52,G$5:G$59)</f>
        <v>28</v>
      </c>
    </row>
    <row r="53" spans="1:16" x14ac:dyDescent="0.25">
      <c r="A53" s="94" t="s">
        <v>55</v>
      </c>
      <c r="B53" s="92" t="s">
        <v>262</v>
      </c>
      <c r="C53" s="96">
        <v>2</v>
      </c>
      <c r="D53" s="96">
        <v>2</v>
      </c>
      <c r="E53" s="162">
        <v>134300</v>
      </c>
      <c r="F53" s="162">
        <v>50713.032318115227</v>
      </c>
      <c r="G53" s="96">
        <v>1</v>
      </c>
      <c r="H53" s="96">
        <v>0</v>
      </c>
      <c r="I53" s="92" t="s">
        <v>320</v>
      </c>
      <c r="J53" s="98"/>
      <c r="K53" s="92"/>
      <c r="M53" s="71">
        <f>RANK(C53,C$5:C$59)</f>
        <v>32</v>
      </c>
      <c r="N53" s="44">
        <f>RANK(E53,E$5:E$59)</f>
        <v>26</v>
      </c>
      <c r="O53" s="44">
        <f>RANK(F53,F$5:F$59)</f>
        <v>28</v>
      </c>
      <c r="P53" s="71">
        <f>RANK(G53,G$5:G$59)</f>
        <v>28</v>
      </c>
    </row>
    <row r="54" spans="1:16" x14ac:dyDescent="0.25">
      <c r="A54" s="94" t="s">
        <v>56</v>
      </c>
      <c r="B54" s="92" t="s">
        <v>263</v>
      </c>
      <c r="C54" s="124">
        <v>8</v>
      </c>
      <c r="D54" s="96">
        <v>8</v>
      </c>
      <c r="E54" s="162">
        <v>283450</v>
      </c>
      <c r="F54" s="162">
        <v>100811.1426622868</v>
      </c>
      <c r="G54" s="96">
        <v>4</v>
      </c>
      <c r="H54" s="96">
        <v>0</v>
      </c>
      <c r="I54" s="92"/>
      <c r="J54" s="98"/>
      <c r="K54" s="92"/>
      <c r="M54" s="70">
        <f>RANK(C54,C$5:C$59)</f>
        <v>9</v>
      </c>
      <c r="N54" s="44">
        <f>RANK(E54,E$5:E$59)</f>
        <v>14</v>
      </c>
      <c r="O54" s="44">
        <f>RANK(F54,F$5:F$59)</f>
        <v>18</v>
      </c>
      <c r="P54" s="70">
        <f>RANK(G54,G$5:G$59)</f>
        <v>10</v>
      </c>
    </row>
    <row r="55" spans="1:16" x14ac:dyDescent="0.25">
      <c r="A55" s="94" t="s">
        <v>57</v>
      </c>
      <c r="B55" s="92" t="s">
        <v>263</v>
      </c>
      <c r="C55" s="96">
        <v>1</v>
      </c>
      <c r="D55" s="96">
        <v>1</v>
      </c>
      <c r="E55" s="162">
        <v>42060</v>
      </c>
      <c r="F55" s="162">
        <v>31897.65385608673</v>
      </c>
      <c r="G55" s="96">
        <v>1</v>
      </c>
      <c r="H55" s="96">
        <v>0</v>
      </c>
      <c r="I55" s="92"/>
      <c r="J55" s="98"/>
      <c r="K55" s="92"/>
      <c r="M55" s="71">
        <f>RANK(C55,C$5:C$59)</f>
        <v>38</v>
      </c>
      <c r="N55" s="44">
        <f>RANK(E55,E$5:E$59)</f>
        <v>48</v>
      </c>
      <c r="O55" s="44">
        <f>RANK(F55,F$5:F$59)</f>
        <v>39</v>
      </c>
      <c r="P55" s="71">
        <f>RANK(G55,G$5:G$59)</f>
        <v>28</v>
      </c>
    </row>
    <row r="56" spans="1:16" x14ac:dyDescent="0.25">
      <c r="A56" s="94" t="s">
        <v>58</v>
      </c>
      <c r="B56" s="92" t="s">
        <v>265</v>
      </c>
      <c r="C56" s="96">
        <v>4</v>
      </c>
      <c r="D56" s="96">
        <v>4</v>
      </c>
      <c r="E56" s="162">
        <v>53600</v>
      </c>
      <c r="F56" s="162">
        <v>36358</v>
      </c>
      <c r="G56" s="96">
        <v>4</v>
      </c>
      <c r="H56" s="96">
        <v>0</v>
      </c>
      <c r="I56" s="92"/>
      <c r="J56" s="98"/>
      <c r="K56" s="92"/>
      <c r="M56" s="71">
        <f>RANK(C56,C$5:C$59)</f>
        <v>21</v>
      </c>
      <c r="N56" s="44">
        <f>RANK(E56,E$5:E$59)</f>
        <v>42</v>
      </c>
      <c r="O56" s="44">
        <f>RANK(F56,F$5:F$59)</f>
        <v>36</v>
      </c>
      <c r="P56" s="70">
        <f>RANK(G56,G$5:G$59)</f>
        <v>10</v>
      </c>
    </row>
    <row r="57" spans="1:16" x14ac:dyDescent="0.25">
      <c r="A57" s="94" t="s">
        <v>59</v>
      </c>
      <c r="B57" s="92" t="s">
        <v>263</v>
      </c>
      <c r="C57" s="96">
        <v>4</v>
      </c>
      <c r="D57" s="96">
        <v>4</v>
      </c>
      <c r="E57" s="162">
        <v>206600</v>
      </c>
      <c r="F57" s="162">
        <v>109592.1572875977</v>
      </c>
      <c r="G57" s="96">
        <v>2</v>
      </c>
      <c r="H57" s="96">
        <v>0</v>
      </c>
      <c r="I57" s="92"/>
      <c r="J57" s="98"/>
      <c r="K57" s="92"/>
      <c r="M57" s="71">
        <f>RANK(C57,C$5:C$59)</f>
        <v>21</v>
      </c>
      <c r="N57" s="44">
        <f>RANK(E57,E$5:E$59)</f>
        <v>19</v>
      </c>
      <c r="O57" s="44">
        <f>RANK(F57,F$5:F$59)</f>
        <v>16</v>
      </c>
      <c r="P57" s="71">
        <f>RANK(G57,G$5:G$59)</f>
        <v>19</v>
      </c>
    </row>
    <row r="58" spans="1:16" x14ac:dyDescent="0.25">
      <c r="A58" s="94" t="s">
        <v>60</v>
      </c>
      <c r="B58" s="92" t="s">
        <v>265</v>
      </c>
      <c r="C58" s="96">
        <v>1</v>
      </c>
      <c r="D58" s="96">
        <v>1</v>
      </c>
      <c r="E58" s="162">
        <v>43200</v>
      </c>
      <c r="F58" s="162">
        <v>15785.286987304689</v>
      </c>
      <c r="G58" s="96">
        <v>0</v>
      </c>
      <c r="H58" s="96">
        <v>0</v>
      </c>
      <c r="I58" s="92"/>
      <c r="J58" s="98"/>
      <c r="K58" s="92"/>
      <c r="M58" s="71">
        <f>RANK(C58,C$5:C$59)</f>
        <v>38</v>
      </c>
      <c r="N58" s="44">
        <f>RANK(E58,E$5:E$59)</f>
        <v>46</v>
      </c>
      <c r="O58" s="44">
        <f>RANK(F58,F$5:F$59)</f>
        <v>48</v>
      </c>
      <c r="P58" s="71">
        <f>RANK(G58,G$5:G$59)</f>
        <v>40</v>
      </c>
    </row>
    <row r="59" spans="1:16" ht="90" x14ac:dyDescent="0.25">
      <c r="A59" s="107" t="s">
        <v>0</v>
      </c>
      <c r="B59" s="81" t="s">
        <v>263</v>
      </c>
      <c r="C59" s="83">
        <v>21</v>
      </c>
      <c r="D59" s="82">
        <v>20</v>
      </c>
      <c r="E59" s="166">
        <v>681790</v>
      </c>
      <c r="F59" s="166">
        <v>460204.68247070309</v>
      </c>
      <c r="G59" s="83">
        <v>20</v>
      </c>
      <c r="H59" s="83">
        <v>17</v>
      </c>
      <c r="I59" s="102" t="s">
        <v>328</v>
      </c>
      <c r="J59" s="103">
        <v>0.95</v>
      </c>
      <c r="K59" s="102" t="s">
        <v>330</v>
      </c>
      <c r="L59" s="67"/>
      <c r="M59" s="42">
        <f>RANK(C59,C$5:C$59)</f>
        <v>3</v>
      </c>
      <c r="N59" s="43">
        <f>RANK(E59,E$5:E$59)</f>
        <v>6</v>
      </c>
      <c r="O59" s="42">
        <f>RANK(F59,F$5:F$59)</f>
        <v>3</v>
      </c>
      <c r="P59" s="42">
        <f>RANK(G59,G$5:G$59)</f>
        <v>1</v>
      </c>
    </row>
    <row r="60" spans="1:16" x14ac:dyDescent="0.25">
      <c r="A60" s="79"/>
      <c r="B60" s="8"/>
      <c r="C60" s="4"/>
      <c r="D60" s="4"/>
      <c r="E60" s="169"/>
      <c r="F60" s="170"/>
      <c r="G60" s="3"/>
      <c r="H60" s="1"/>
      <c r="M60" s="132" t="s">
        <v>341</v>
      </c>
      <c r="N60" s="68"/>
      <c r="O60" s="68"/>
      <c r="P60" s="68"/>
    </row>
    <row r="61" spans="1:16" x14ac:dyDescent="0.25">
      <c r="A61" s="11" t="s">
        <v>268</v>
      </c>
      <c r="B61" s="11"/>
      <c r="C61" s="9">
        <f>SUM(C5:C59)</f>
        <v>296</v>
      </c>
      <c r="D61" s="9">
        <f>SUM(D5:D59)</f>
        <v>271</v>
      </c>
      <c r="E61" s="171">
        <f>SUM(E5:E59)</f>
        <v>20326194</v>
      </c>
      <c r="F61" s="171">
        <f>SUM(F5:F59)</f>
        <v>6206913.7083012583</v>
      </c>
      <c r="G61" s="10">
        <f>SUM(G5:G59)</f>
        <v>149</v>
      </c>
      <c r="H61" s="69">
        <v>17</v>
      </c>
      <c r="I61" s="8"/>
      <c r="J61" s="75"/>
      <c r="K61" s="67"/>
      <c r="L61" s="67"/>
    </row>
    <row r="62" spans="1:16" x14ac:dyDescent="0.25">
      <c r="H62" s="7"/>
    </row>
  </sheetData>
  <autoFilter ref="A4:P4">
    <sortState ref="A5:P59">
      <sortCondition ref="A4"/>
    </sortState>
  </autoFilter>
  <conditionalFormatting sqref="A2 A4:A1048576">
    <cfRule type="duplicateValues" dxfId="2" priority="1"/>
  </conditionalFormatting>
  <hyperlinks>
    <hyperlink ref="A41" r:id="rId1"/>
    <hyperlink ref="A17" r:id="rId2"/>
    <hyperlink ref="A18" r:id="rId3"/>
    <hyperlink ref="A35" r:id="rId4"/>
    <hyperlink ref="A59" r:id="rId5"/>
    <hyperlink ref="A9" r:id="rId6"/>
    <hyperlink ref="A49" r:id="rId7"/>
    <hyperlink ref="A13" r:id="rId8"/>
  </hyperlinks>
  <pageMargins left="0.7" right="0.7" top="0.75" bottom="0.75" header="0.3" footer="0.3"/>
  <pageSetup orientation="portrait"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workbookViewId="0">
      <pane ySplit="1" topLeftCell="A2" activePane="bottomLeft" state="frozen"/>
      <selection pane="bottomLeft" activeCell="A23" sqref="A23"/>
    </sheetView>
  </sheetViews>
  <sheetFormatPr defaultRowHeight="15" x14ac:dyDescent="0.25"/>
  <cols>
    <col min="1" max="1" width="25.7109375" style="6" bestFit="1" customWidth="1"/>
    <col min="2" max="2" width="13.42578125" style="6" bestFit="1" customWidth="1"/>
    <col min="3" max="3" width="10.5703125" style="53" bestFit="1" customWidth="1"/>
    <col min="4" max="4" width="88.5703125" hidden="1" customWidth="1"/>
    <col min="5" max="5" width="9.85546875" style="56" customWidth="1"/>
    <col min="6" max="6" width="18.85546875" bestFit="1" customWidth="1"/>
    <col min="7" max="7" width="10.42578125" style="5" customWidth="1"/>
    <col min="8" max="8" width="9.7109375" style="5" bestFit="1" customWidth="1"/>
    <col min="9" max="9" width="9.42578125" customWidth="1"/>
    <col min="10" max="10" width="10.42578125" customWidth="1"/>
  </cols>
  <sheetData>
    <row r="1" spans="1:10" s="6" customFormat="1" ht="42" customHeight="1" x14ac:dyDescent="0.25">
      <c r="A1" s="57" t="s">
        <v>19</v>
      </c>
      <c r="B1" s="57" t="s">
        <v>304</v>
      </c>
      <c r="C1" s="58" t="s">
        <v>245</v>
      </c>
      <c r="D1" s="57" t="s">
        <v>82</v>
      </c>
      <c r="E1" s="57" t="s">
        <v>256</v>
      </c>
      <c r="F1" s="57" t="s">
        <v>91</v>
      </c>
      <c r="G1" s="57" t="s">
        <v>113</v>
      </c>
      <c r="H1" s="57" t="s">
        <v>246</v>
      </c>
      <c r="I1" s="65" t="s">
        <v>247</v>
      </c>
      <c r="J1" s="65" t="s">
        <v>308</v>
      </c>
    </row>
    <row r="2" spans="1:10" x14ac:dyDescent="0.25">
      <c r="A2" s="59" t="s">
        <v>8</v>
      </c>
      <c r="B2" s="59" t="s">
        <v>305</v>
      </c>
      <c r="C2" s="60">
        <v>14.096825000000001</v>
      </c>
      <c r="D2" s="61" t="s">
        <v>284</v>
      </c>
      <c r="E2" s="62" t="str">
        <f t="shared" ref="E2:E21" si="0">HYPERLINK(D2,"FT")</f>
        <v>FT</v>
      </c>
      <c r="F2" s="63" t="s">
        <v>252</v>
      </c>
      <c r="G2" s="64" t="s">
        <v>248</v>
      </c>
      <c r="H2" s="64" t="s">
        <v>249</v>
      </c>
      <c r="I2" s="66">
        <v>39700</v>
      </c>
      <c r="J2" s="66" t="s">
        <v>280</v>
      </c>
    </row>
    <row r="3" spans="1:10" x14ac:dyDescent="0.25">
      <c r="A3" s="59" t="s">
        <v>9</v>
      </c>
      <c r="B3" s="59" t="s">
        <v>306</v>
      </c>
      <c r="C3" s="60">
        <v>11.296533999999999</v>
      </c>
      <c r="D3" s="61" t="s">
        <v>302</v>
      </c>
      <c r="E3" s="62" t="str">
        <f t="shared" si="0"/>
        <v>FT</v>
      </c>
      <c r="F3" s="63" t="s">
        <v>301</v>
      </c>
      <c r="G3" s="64" t="s">
        <v>248</v>
      </c>
      <c r="H3" s="64" t="s">
        <v>250</v>
      </c>
      <c r="I3" s="66">
        <v>36600</v>
      </c>
      <c r="J3" s="66" t="s">
        <v>280</v>
      </c>
    </row>
    <row r="4" spans="1:10" x14ac:dyDescent="0.25">
      <c r="A4" s="106" t="s">
        <v>1</v>
      </c>
      <c r="B4" s="59" t="s">
        <v>305</v>
      </c>
      <c r="C4" s="60">
        <v>17.054535000000001</v>
      </c>
      <c r="D4" s="61" t="s">
        <v>278</v>
      </c>
      <c r="E4" s="62" t="str">
        <f t="shared" si="0"/>
        <v>FT</v>
      </c>
      <c r="F4" s="63" t="s">
        <v>252</v>
      </c>
      <c r="G4" s="64" t="s">
        <v>248</v>
      </c>
      <c r="H4" s="64" t="s">
        <v>250</v>
      </c>
      <c r="I4" s="66">
        <v>90200</v>
      </c>
      <c r="J4" s="66" t="s">
        <v>279</v>
      </c>
    </row>
    <row r="5" spans="1:10" x14ac:dyDescent="0.25">
      <c r="A5" s="106" t="s">
        <v>1</v>
      </c>
      <c r="B5" s="59" t="s">
        <v>263</v>
      </c>
      <c r="C5" s="60">
        <v>15.103982999999999</v>
      </c>
      <c r="D5" s="61" t="s">
        <v>282</v>
      </c>
      <c r="E5" s="62" t="str">
        <f t="shared" si="0"/>
        <v>FT</v>
      </c>
      <c r="F5" s="63" t="s">
        <v>252</v>
      </c>
      <c r="G5" s="64" t="s">
        <v>248</v>
      </c>
      <c r="H5" s="64" t="s">
        <v>250</v>
      </c>
      <c r="I5" s="66">
        <v>91500</v>
      </c>
      <c r="J5" s="66" t="s">
        <v>280</v>
      </c>
    </row>
    <row r="6" spans="1:10" x14ac:dyDescent="0.25">
      <c r="A6" s="106" t="s">
        <v>1</v>
      </c>
      <c r="B6" s="59" t="s">
        <v>305</v>
      </c>
      <c r="C6" s="60">
        <v>12.114551000000001</v>
      </c>
      <c r="D6" s="61" t="s">
        <v>291</v>
      </c>
      <c r="E6" s="62" t="str">
        <f t="shared" si="0"/>
        <v>FT</v>
      </c>
      <c r="F6" s="63" t="s">
        <v>252</v>
      </c>
      <c r="G6" s="64" t="s">
        <v>248</v>
      </c>
      <c r="H6" s="64" t="s">
        <v>249</v>
      </c>
      <c r="I6" s="66">
        <v>45700</v>
      </c>
      <c r="J6" s="66" t="s">
        <v>279</v>
      </c>
    </row>
    <row r="7" spans="1:10" x14ac:dyDescent="0.25">
      <c r="A7" s="106" t="s">
        <v>1</v>
      </c>
      <c r="B7" s="59" t="s">
        <v>305</v>
      </c>
      <c r="C7" s="60">
        <v>11.95567</v>
      </c>
      <c r="D7" s="61" t="s">
        <v>294</v>
      </c>
      <c r="E7" s="62" t="str">
        <f t="shared" si="0"/>
        <v>FT</v>
      </c>
      <c r="F7" s="63" t="s">
        <v>252</v>
      </c>
      <c r="G7" s="64" t="s">
        <v>248</v>
      </c>
      <c r="H7" s="64" t="s">
        <v>249</v>
      </c>
      <c r="I7" s="66">
        <v>6500</v>
      </c>
      <c r="J7" s="66" t="s">
        <v>279</v>
      </c>
    </row>
    <row r="8" spans="1:10" x14ac:dyDescent="0.25">
      <c r="A8" s="106" t="s">
        <v>1</v>
      </c>
      <c r="B8" s="59" t="s">
        <v>305</v>
      </c>
      <c r="C8" s="60">
        <v>11.840657999999999</v>
      </c>
      <c r="D8" s="61" t="s">
        <v>296</v>
      </c>
      <c r="E8" s="62" t="str">
        <f t="shared" si="0"/>
        <v>FT</v>
      </c>
      <c r="F8" s="63" t="s">
        <v>252</v>
      </c>
      <c r="G8" s="64" t="s">
        <v>248</v>
      </c>
      <c r="H8" s="64" t="s">
        <v>250</v>
      </c>
      <c r="I8" s="66">
        <v>22400</v>
      </c>
      <c r="J8" s="66" t="s">
        <v>279</v>
      </c>
    </row>
    <row r="9" spans="1:10" x14ac:dyDescent="0.25">
      <c r="A9" s="59" t="s">
        <v>4</v>
      </c>
      <c r="B9" s="59" t="s">
        <v>306</v>
      </c>
      <c r="C9" s="60">
        <v>17</v>
      </c>
      <c r="D9" s="61" t="s">
        <v>253</v>
      </c>
      <c r="E9" s="62" t="str">
        <f t="shared" si="0"/>
        <v>FT</v>
      </c>
      <c r="F9" s="63" t="s">
        <v>254</v>
      </c>
      <c r="G9" s="64" t="s">
        <v>281</v>
      </c>
      <c r="H9" s="64" t="s">
        <v>250</v>
      </c>
      <c r="I9" s="66">
        <v>58500</v>
      </c>
      <c r="J9" s="66" t="s">
        <v>280</v>
      </c>
    </row>
    <row r="10" spans="1:10" x14ac:dyDescent="0.25">
      <c r="A10" s="59" t="s">
        <v>6</v>
      </c>
      <c r="B10" s="59" t="s">
        <v>305</v>
      </c>
      <c r="C10" s="60">
        <v>11.979409</v>
      </c>
      <c r="D10" s="61" t="s">
        <v>292</v>
      </c>
      <c r="E10" s="62" t="str">
        <f t="shared" si="0"/>
        <v>FT</v>
      </c>
      <c r="F10" s="63" t="s">
        <v>293</v>
      </c>
      <c r="G10" s="64" t="s">
        <v>248</v>
      </c>
      <c r="H10" s="64" t="s">
        <v>250</v>
      </c>
      <c r="I10" s="66">
        <v>26700</v>
      </c>
      <c r="J10" s="66" t="s">
        <v>280</v>
      </c>
    </row>
    <row r="11" spans="1:10" x14ac:dyDescent="0.25">
      <c r="A11" s="59" t="s">
        <v>12</v>
      </c>
      <c r="B11" s="59" t="s">
        <v>307</v>
      </c>
      <c r="C11" s="60">
        <v>14.129605</v>
      </c>
      <c r="D11" s="61" t="s">
        <v>283</v>
      </c>
      <c r="E11" s="62" t="str">
        <f t="shared" si="0"/>
        <v>FT</v>
      </c>
      <c r="F11" s="63" t="s">
        <v>252</v>
      </c>
      <c r="G11" s="64" t="s">
        <v>248</v>
      </c>
      <c r="H11" s="64" t="s">
        <v>250</v>
      </c>
      <c r="I11" s="66">
        <v>102500</v>
      </c>
      <c r="J11" s="66" t="s">
        <v>280</v>
      </c>
    </row>
    <row r="12" spans="1:10" x14ac:dyDescent="0.25">
      <c r="A12" s="106" t="s">
        <v>2</v>
      </c>
      <c r="B12" s="59" t="s">
        <v>307</v>
      </c>
      <c r="C12" s="60">
        <v>11.362318</v>
      </c>
      <c r="D12" s="61" t="s">
        <v>300</v>
      </c>
      <c r="E12" s="62" t="str">
        <f t="shared" si="0"/>
        <v>FT</v>
      </c>
      <c r="F12" s="63" t="s">
        <v>301</v>
      </c>
      <c r="G12" s="64" t="s">
        <v>248</v>
      </c>
      <c r="H12" s="64" t="s">
        <v>250</v>
      </c>
      <c r="I12" s="66">
        <v>49700</v>
      </c>
      <c r="J12" s="66" t="s">
        <v>280</v>
      </c>
    </row>
    <row r="13" spans="1:10" x14ac:dyDescent="0.25">
      <c r="A13" s="59" t="s">
        <v>13</v>
      </c>
      <c r="B13" s="59" t="s">
        <v>307</v>
      </c>
      <c r="C13" s="60">
        <v>11.774298</v>
      </c>
      <c r="D13" s="61" t="s">
        <v>297</v>
      </c>
      <c r="E13" s="62" t="str">
        <f t="shared" si="0"/>
        <v>FT</v>
      </c>
      <c r="F13" s="63" t="s">
        <v>252</v>
      </c>
      <c r="G13" s="64" t="s">
        <v>248</v>
      </c>
      <c r="H13" s="64" t="s">
        <v>249</v>
      </c>
      <c r="I13" s="66">
        <v>23700</v>
      </c>
      <c r="J13" s="66" t="s">
        <v>279</v>
      </c>
    </row>
    <row r="14" spans="1:10" x14ac:dyDescent="0.25">
      <c r="A14" s="59" t="s">
        <v>7</v>
      </c>
      <c r="B14" s="59" t="s">
        <v>306</v>
      </c>
      <c r="C14" s="60">
        <v>14</v>
      </c>
      <c r="D14" s="61" t="s">
        <v>285</v>
      </c>
      <c r="E14" s="62" t="str">
        <f t="shared" si="0"/>
        <v>FT</v>
      </c>
      <c r="F14" s="63" t="s">
        <v>286</v>
      </c>
      <c r="G14" s="64" t="s">
        <v>251</v>
      </c>
      <c r="H14" s="64" t="s">
        <v>249</v>
      </c>
      <c r="I14" s="66">
        <v>39190</v>
      </c>
      <c r="J14" s="66" t="s">
        <v>280</v>
      </c>
    </row>
    <row r="15" spans="1:10" x14ac:dyDescent="0.25">
      <c r="A15" s="106" t="s">
        <v>0</v>
      </c>
      <c r="B15" s="59" t="s">
        <v>305</v>
      </c>
      <c r="C15" s="60">
        <v>13.968444999999999</v>
      </c>
      <c r="D15" s="61" t="s">
        <v>287</v>
      </c>
      <c r="E15" s="62" t="str">
        <f t="shared" si="0"/>
        <v>FT</v>
      </c>
      <c r="F15" s="63" t="s">
        <v>288</v>
      </c>
      <c r="G15" s="64" t="s">
        <v>248</v>
      </c>
      <c r="H15" s="64" t="s">
        <v>250</v>
      </c>
      <c r="I15" s="66">
        <v>58000</v>
      </c>
      <c r="J15" s="66" t="s">
        <v>280</v>
      </c>
    </row>
    <row r="16" spans="1:10" x14ac:dyDescent="0.25">
      <c r="A16" s="106" t="s">
        <v>0</v>
      </c>
      <c r="B16" s="59" t="s">
        <v>305</v>
      </c>
      <c r="C16" s="60">
        <v>13.054993</v>
      </c>
      <c r="D16" s="61" t="s">
        <v>289</v>
      </c>
      <c r="E16" s="62" t="str">
        <f t="shared" si="0"/>
        <v>FT</v>
      </c>
      <c r="F16" s="63" t="s">
        <v>288</v>
      </c>
      <c r="G16" s="64" t="s">
        <v>248</v>
      </c>
      <c r="H16" s="64" t="s">
        <v>249</v>
      </c>
      <c r="I16" s="66">
        <v>72500</v>
      </c>
      <c r="J16" s="66" t="s">
        <v>280</v>
      </c>
    </row>
    <row r="17" spans="1:10" x14ac:dyDescent="0.25">
      <c r="A17" s="106" t="s">
        <v>0</v>
      </c>
      <c r="B17" s="59" t="s">
        <v>305</v>
      </c>
      <c r="C17" s="60">
        <v>12.35614</v>
      </c>
      <c r="D17" s="61" t="s">
        <v>290</v>
      </c>
      <c r="E17" s="62" t="str">
        <f t="shared" si="0"/>
        <v>FT</v>
      </c>
      <c r="F17" s="63" t="s">
        <v>288</v>
      </c>
      <c r="G17" s="64" t="s">
        <v>248</v>
      </c>
      <c r="H17" s="64" t="s">
        <v>250</v>
      </c>
      <c r="I17" s="66">
        <v>15900</v>
      </c>
      <c r="J17" s="66" t="s">
        <v>280</v>
      </c>
    </row>
    <row r="18" spans="1:10" x14ac:dyDescent="0.25">
      <c r="A18" s="106" t="s">
        <v>0</v>
      </c>
      <c r="B18" s="59" t="s">
        <v>305</v>
      </c>
      <c r="C18" s="60">
        <v>11.875305000000001</v>
      </c>
      <c r="D18" s="61" t="s">
        <v>295</v>
      </c>
      <c r="E18" s="62" t="str">
        <f t="shared" si="0"/>
        <v>FT</v>
      </c>
      <c r="F18" s="63" t="s">
        <v>288</v>
      </c>
      <c r="G18" s="64" t="s">
        <v>248</v>
      </c>
      <c r="H18" s="64" t="s">
        <v>249</v>
      </c>
      <c r="I18" s="66">
        <v>26300</v>
      </c>
      <c r="J18" s="66" t="s">
        <v>280</v>
      </c>
    </row>
    <row r="19" spans="1:10" x14ac:dyDescent="0.25">
      <c r="A19" s="106" t="s">
        <v>0</v>
      </c>
      <c r="B19" s="59" t="s">
        <v>305</v>
      </c>
      <c r="C19" s="60">
        <v>11.598511</v>
      </c>
      <c r="D19" s="61" t="s">
        <v>298</v>
      </c>
      <c r="E19" s="62" t="str">
        <f t="shared" si="0"/>
        <v>FT</v>
      </c>
      <c r="F19" s="63" t="s">
        <v>288</v>
      </c>
      <c r="G19" s="64" t="s">
        <v>248</v>
      </c>
      <c r="H19" s="64" t="s">
        <v>250</v>
      </c>
      <c r="I19" s="66">
        <v>23600</v>
      </c>
      <c r="J19" s="66" t="s">
        <v>280</v>
      </c>
    </row>
    <row r="20" spans="1:10" x14ac:dyDescent="0.25">
      <c r="A20" s="106" t="s">
        <v>0</v>
      </c>
      <c r="B20" s="59" t="s">
        <v>263</v>
      </c>
      <c r="C20" s="60">
        <v>11.364868</v>
      </c>
      <c r="D20" s="61" t="s">
        <v>299</v>
      </c>
      <c r="E20" s="62" t="str">
        <f t="shared" si="0"/>
        <v>FT</v>
      </c>
      <c r="F20" s="63" t="s">
        <v>288</v>
      </c>
      <c r="G20" s="64" t="s">
        <v>248</v>
      </c>
      <c r="H20" s="64" t="s">
        <v>250</v>
      </c>
      <c r="I20" s="66">
        <v>29100</v>
      </c>
      <c r="J20" s="66" t="s">
        <v>280</v>
      </c>
    </row>
    <row r="21" spans="1:10" x14ac:dyDescent="0.25">
      <c r="A21" s="106" t="s">
        <v>0</v>
      </c>
      <c r="B21" s="59" t="s">
        <v>305</v>
      </c>
      <c r="C21" s="60">
        <v>11.250671000000001</v>
      </c>
      <c r="D21" s="61" t="s">
        <v>303</v>
      </c>
      <c r="E21" s="62" t="str">
        <f t="shared" si="0"/>
        <v>FT</v>
      </c>
      <c r="F21" s="63" t="s">
        <v>288</v>
      </c>
      <c r="G21" s="64" t="s">
        <v>248</v>
      </c>
      <c r="H21" s="64" t="s">
        <v>250</v>
      </c>
      <c r="I21" s="66">
        <v>5700</v>
      </c>
      <c r="J21" s="66" t="s">
        <v>280</v>
      </c>
    </row>
    <row r="22" spans="1:10" x14ac:dyDescent="0.25">
      <c r="D22" s="55"/>
    </row>
    <row r="23" spans="1:10" ht="45" x14ac:dyDescent="0.25">
      <c r="A23" s="133" t="s">
        <v>342</v>
      </c>
    </row>
  </sheetData>
  <autoFilter ref="A1:J1">
    <sortState ref="A2:J21">
      <sortCondition ref="A1"/>
    </sortState>
  </autoFilter>
  <hyperlinks>
    <hyperlink ref="D4" r:id="rId1" display="https://mapwv.gov/flood/map/?wkid=102100&amp;x=-8652935.8454796&amp;y=4767963.641709707&amp;l=13&amp;v=2"/>
    <hyperlink ref="D21" r:id="rId2" display="https://mapwv.gov/flood/map/?wkid=102100&amp;x=-8817202.887584567&amp;y=4664747.9429939035&amp;l=13&amp;v=2"/>
    <hyperlink ref="D3" r:id="rId3" display="https://mapwv.gov/flood/map/?wkid=102100&amp;x=-8990733.135767741&amp;y=4676162.246828642&amp;l=13&amp;v=2"/>
    <hyperlink ref="D12" r:id="rId4" display="https://mapwv.gov/flood/map/?wkid=102100&amp;x=-9106287.27609582&amp;y=4621616.987565834&amp;l=13&amp;v=2"/>
    <hyperlink ref="D20" r:id="rId5" display="https://mapwv.gov/flood/map/?wkid=102100&amp;x=-8901022.983636707&amp;y=4761388.327688833&amp;l=13&amp;v=2"/>
    <hyperlink ref="D19" r:id="rId6" display="https://mapwv.gov/flood/map/?wkid=102100&amp;x=-9171674.744213507&amp;y=4603905.049327997&amp;l=13&amp;v=2"/>
    <hyperlink ref="D13" r:id="rId7" display="https://mapwv.gov/flood/map/?wkid=102100&amp;x=-8889819.543399274&amp;y=4819253.403315645&amp;l=13&amp;v=2"/>
    <hyperlink ref="D8" r:id="rId8" display="https://mapwv.gov/flood/map/?wkid=102100&amp;x=-8657556.650862053&amp;y=4783069.076277902&amp;l=13&amp;v=2"/>
    <hyperlink ref="D18" r:id="rId9" display="https://mapwv.gov/flood/map/?wkid=102100&amp;x=-9060925.513337946&amp;y=4741832.890335515&amp;l=13&amp;v=2"/>
    <hyperlink ref="D7" r:id="rId10" display="https://mapwv.gov/flood/map/?wkid=102100&amp;x=-9102667.486298755&amp;y=4709095.295278707&amp;l=13&amp;v=2"/>
    <hyperlink ref="D10" r:id="rId11" display="https://mapwv.gov/flood/map/?wkid=102100&amp;x=-9149190.253570784&amp;y=4547003.974300995&amp;l=13&amp;v=2"/>
    <hyperlink ref="D6" r:id="rId12" display="https://mapwv.gov/flood/map/?wkid=102100&amp;x=-8874881.567460071&amp;y=4747506.000566425&amp;l=13&amp;v=2"/>
    <hyperlink ref="D17" r:id="rId13" display="https://mapwv.gov/flood/map/?wkid=102100&amp;x=-9184088.23733461&amp;y=4580428.015796533&amp;l=13&amp;v=2"/>
    <hyperlink ref="D16" r:id="rId14" display="https://mapwv.gov/flood/map/?wkid=102100&amp;x=-8790323.706046803&amp;y=4721854.656821907&amp;l=13&amp;v=2"/>
    <hyperlink ref="D15" r:id="rId15" display="https://mapwv.gov/flood/map/?wkid=102100&amp;x=-8908950.572787074&amp;y=4770495.803935762&amp;l=13&amp;v=2"/>
    <hyperlink ref="D14" r:id="rId16" display="https://mapwv.gov/flood/map/?wkid=102100&amp;x=-9103108.417792412&amp;y=4709337.245914776&amp;l=13&amp;v=2"/>
    <hyperlink ref="D2" r:id="rId17" display="https://mapwv.gov/flood/map/?wkid=102100&amp;x=-9024699.365931472&amp;y=4572168.879808472&amp;l=13&amp;v=2"/>
    <hyperlink ref="D11" r:id="rId18" display="https://mapwv.gov/flood/map/?wkid=102100&amp;x=-9166763.28041233&amp;y=4623020.452776352&amp;l=13&amp;v=2"/>
    <hyperlink ref="D5" r:id="rId19" display="https://mapwv.gov/flood/map/?wkid=102100&amp;x=-9038315.154526219&amp;y=4606097.640697835&amp;l=13&amp;v=2"/>
    <hyperlink ref="D9" r:id="rId20" display="https://mapwv.gov/flood/map/?wkid=102100&amp;x=-8785456.370182324&amp;y=4743030.633409143&amp;l=13&amp;v=2"/>
  </hyperlinks>
  <pageMargins left="0.7" right="0.7" top="0.75" bottom="0.75" header="0.3" footer="0.3"/>
  <pageSetup orientation="portrait" r:id="rId2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AN86"/>
  <sheetViews>
    <sheetView zoomScale="80" zoomScaleNormal="80" workbookViewId="0">
      <selection activeCell="A2" sqref="A2"/>
    </sheetView>
  </sheetViews>
  <sheetFormatPr defaultRowHeight="23.25" customHeight="1" x14ac:dyDescent="0.25"/>
  <cols>
    <col min="1" max="1" width="31.5703125" style="40" customWidth="1"/>
    <col min="2" max="2" width="116.28515625" style="41" customWidth="1"/>
    <col min="3" max="3" width="33.7109375" style="40" customWidth="1"/>
    <col min="4" max="16384" width="9.140625" style="19"/>
  </cols>
  <sheetData>
    <row r="1" spans="1:3" s="2" customFormat="1" ht="23.25" customHeight="1" x14ac:dyDescent="0.25">
      <c r="A1" s="138" t="s">
        <v>61</v>
      </c>
      <c r="B1" s="139"/>
      <c r="C1" s="140"/>
    </row>
    <row r="2" spans="1:3" s="15" customFormat="1" ht="23.25" customHeight="1" x14ac:dyDescent="0.3">
      <c r="A2" s="12" t="s">
        <v>62</v>
      </c>
      <c r="B2" s="13" t="s">
        <v>63</v>
      </c>
      <c r="C2" s="14" t="s">
        <v>64</v>
      </c>
    </row>
    <row r="3" spans="1:3" ht="23.25" hidden="1" customHeight="1" x14ac:dyDescent="0.25">
      <c r="A3" s="16" t="s">
        <v>65</v>
      </c>
      <c r="B3" s="17" t="s">
        <v>66</v>
      </c>
      <c r="C3" s="18" t="s">
        <v>67</v>
      </c>
    </row>
    <row r="4" spans="1:3" ht="23.25" hidden="1" customHeight="1" x14ac:dyDescent="0.25">
      <c r="A4" s="16" t="s">
        <v>68</v>
      </c>
      <c r="B4" s="17" t="s">
        <v>69</v>
      </c>
      <c r="C4" s="18" t="s">
        <v>67</v>
      </c>
    </row>
    <row r="5" spans="1:3" ht="23.25" hidden="1" customHeight="1" x14ac:dyDescent="0.25">
      <c r="A5" s="17" t="s">
        <v>70</v>
      </c>
      <c r="B5" s="17" t="s">
        <v>71</v>
      </c>
      <c r="C5" s="18" t="s">
        <v>67</v>
      </c>
    </row>
    <row r="6" spans="1:3" ht="23.25" hidden="1" customHeight="1" x14ac:dyDescent="0.25">
      <c r="A6" s="16" t="s">
        <v>72</v>
      </c>
      <c r="B6" s="17" t="s">
        <v>73</v>
      </c>
      <c r="C6" s="18" t="s">
        <v>67</v>
      </c>
    </row>
    <row r="7" spans="1:3" ht="23.25" hidden="1" customHeight="1" x14ac:dyDescent="0.25">
      <c r="A7" s="17" t="s">
        <v>74</v>
      </c>
      <c r="B7" s="17" t="s">
        <v>75</v>
      </c>
      <c r="C7" s="18" t="s">
        <v>67</v>
      </c>
    </row>
    <row r="8" spans="1:3" ht="23.25" hidden="1" customHeight="1" x14ac:dyDescent="0.25">
      <c r="A8" s="16" t="s">
        <v>76</v>
      </c>
      <c r="B8" s="17" t="s">
        <v>77</v>
      </c>
      <c r="C8" s="18" t="s">
        <v>67</v>
      </c>
    </row>
    <row r="9" spans="1:3" ht="23.25" hidden="1" customHeight="1" x14ac:dyDescent="0.25">
      <c r="A9" s="16" t="s">
        <v>78</v>
      </c>
      <c r="B9" s="17" t="s">
        <v>79</v>
      </c>
      <c r="C9" s="18" t="s">
        <v>67</v>
      </c>
    </row>
    <row r="10" spans="1:3" ht="23.25" hidden="1" customHeight="1" x14ac:dyDescent="0.25">
      <c r="A10" s="17" t="s">
        <v>80</v>
      </c>
      <c r="B10" s="17" t="s">
        <v>81</v>
      </c>
      <c r="C10" s="18" t="s">
        <v>67</v>
      </c>
    </row>
    <row r="11" spans="1:3" ht="23.25" customHeight="1" x14ac:dyDescent="0.25">
      <c r="A11" s="20" t="s">
        <v>82</v>
      </c>
      <c r="B11" s="17" t="s">
        <v>83</v>
      </c>
      <c r="C11" s="18" t="s">
        <v>67</v>
      </c>
    </row>
    <row r="12" spans="1:3" ht="23.25" hidden="1" customHeight="1" x14ac:dyDescent="0.25">
      <c r="A12" s="16" t="s">
        <v>84</v>
      </c>
      <c r="B12" s="17" t="s">
        <v>85</v>
      </c>
      <c r="C12" s="18" t="s">
        <v>67</v>
      </c>
    </row>
    <row r="13" spans="1:3" ht="23.25" hidden="1" customHeight="1" x14ac:dyDescent="0.25">
      <c r="A13" s="16" t="s">
        <v>86</v>
      </c>
      <c r="B13" s="17" t="s">
        <v>87</v>
      </c>
      <c r="C13" s="21" t="s">
        <v>88</v>
      </c>
    </row>
    <row r="14" spans="1:3" ht="23.25" customHeight="1" x14ac:dyDescent="0.25">
      <c r="A14" s="20" t="s">
        <v>89</v>
      </c>
      <c r="B14" s="17" t="s">
        <v>90</v>
      </c>
      <c r="C14" s="21" t="s">
        <v>88</v>
      </c>
    </row>
    <row r="15" spans="1:3" ht="23.25" customHeight="1" x14ac:dyDescent="0.25">
      <c r="A15" s="22" t="s">
        <v>91</v>
      </c>
      <c r="B15" s="17" t="s">
        <v>92</v>
      </c>
      <c r="C15" s="21" t="s">
        <v>88</v>
      </c>
    </row>
    <row r="16" spans="1:3" ht="23.25" hidden="1" customHeight="1" x14ac:dyDescent="0.25">
      <c r="A16" s="17" t="s">
        <v>93</v>
      </c>
      <c r="B16" s="17" t="s">
        <v>94</v>
      </c>
      <c r="C16" s="21" t="s">
        <v>88</v>
      </c>
    </row>
    <row r="17" spans="1:3" ht="23.25" customHeight="1" x14ac:dyDescent="0.25">
      <c r="A17" s="20" t="s">
        <v>95</v>
      </c>
      <c r="B17" s="17" t="s">
        <v>19</v>
      </c>
      <c r="C17" s="23" t="s">
        <v>96</v>
      </c>
    </row>
    <row r="18" spans="1:3" ht="23.25" customHeight="1" x14ac:dyDescent="0.25">
      <c r="A18" s="22" t="s">
        <v>97</v>
      </c>
      <c r="B18" s="17" t="s">
        <v>98</v>
      </c>
      <c r="C18" s="23" t="s">
        <v>96</v>
      </c>
    </row>
    <row r="19" spans="1:3" ht="23.25" customHeight="1" x14ac:dyDescent="0.25">
      <c r="A19" s="20" t="s">
        <v>99</v>
      </c>
      <c r="B19" s="17" t="s">
        <v>100</v>
      </c>
      <c r="C19" s="24" t="s">
        <v>101</v>
      </c>
    </row>
    <row r="20" spans="1:3" ht="23.25" hidden="1" customHeight="1" x14ac:dyDescent="0.25">
      <c r="A20" s="16" t="s">
        <v>102</v>
      </c>
      <c r="B20" s="17" t="s">
        <v>103</v>
      </c>
      <c r="C20" s="24" t="s">
        <v>101</v>
      </c>
    </row>
    <row r="21" spans="1:3" ht="23.25" hidden="1" customHeight="1" x14ac:dyDescent="0.25">
      <c r="A21" s="17" t="s">
        <v>104</v>
      </c>
      <c r="B21" s="17" t="s">
        <v>105</v>
      </c>
      <c r="C21" s="24" t="s">
        <v>101</v>
      </c>
    </row>
    <row r="22" spans="1:3" ht="23.25" customHeight="1" x14ac:dyDescent="0.25">
      <c r="A22" s="20" t="s">
        <v>106</v>
      </c>
      <c r="B22" s="17" t="s">
        <v>107</v>
      </c>
      <c r="C22" s="24" t="s">
        <v>101</v>
      </c>
    </row>
    <row r="23" spans="1:3" ht="23.25" customHeight="1" x14ac:dyDescent="0.25">
      <c r="A23" s="20" t="s">
        <v>108</v>
      </c>
      <c r="B23" s="17" t="s">
        <v>109</v>
      </c>
      <c r="C23" s="24" t="s">
        <v>101</v>
      </c>
    </row>
    <row r="24" spans="1:3" ht="23.25" customHeight="1" x14ac:dyDescent="0.25">
      <c r="A24" s="22" t="s">
        <v>110</v>
      </c>
      <c r="B24" s="17" t="s">
        <v>111</v>
      </c>
      <c r="C24" s="24" t="s">
        <v>101</v>
      </c>
    </row>
    <row r="25" spans="1:3" ht="23.25" customHeight="1" x14ac:dyDescent="0.25">
      <c r="A25" s="22" t="s">
        <v>112</v>
      </c>
      <c r="B25" s="17" t="s">
        <v>113</v>
      </c>
      <c r="C25" s="24" t="s">
        <v>101</v>
      </c>
    </row>
    <row r="26" spans="1:3" ht="23.25" hidden="1" customHeight="1" x14ac:dyDescent="0.25">
      <c r="A26" s="17" t="s">
        <v>114</v>
      </c>
      <c r="B26" s="17" t="s">
        <v>115</v>
      </c>
      <c r="C26" s="24" t="s">
        <v>101</v>
      </c>
    </row>
    <row r="27" spans="1:3" ht="30" hidden="1" x14ac:dyDescent="0.25">
      <c r="A27" s="17" t="s">
        <v>116</v>
      </c>
      <c r="B27" s="17" t="s">
        <v>117</v>
      </c>
      <c r="C27" s="24" t="s">
        <v>101</v>
      </c>
    </row>
    <row r="28" spans="1:3" ht="23.25" hidden="1" customHeight="1" x14ac:dyDescent="0.25">
      <c r="A28" s="17" t="s">
        <v>118</v>
      </c>
      <c r="B28" s="17" t="s">
        <v>119</v>
      </c>
      <c r="C28" s="24" t="s">
        <v>101</v>
      </c>
    </row>
    <row r="29" spans="1:3" ht="23.25" hidden="1" customHeight="1" x14ac:dyDescent="0.25">
      <c r="A29" s="17" t="s">
        <v>120</v>
      </c>
      <c r="B29" s="17" t="s">
        <v>121</v>
      </c>
      <c r="C29" s="24" t="s">
        <v>101</v>
      </c>
    </row>
    <row r="30" spans="1:3" ht="23.25" hidden="1" customHeight="1" x14ac:dyDescent="0.25">
      <c r="A30" s="17" t="s">
        <v>122</v>
      </c>
      <c r="B30" s="17" t="s">
        <v>123</v>
      </c>
      <c r="C30" s="25" t="s">
        <v>124</v>
      </c>
    </row>
    <row r="31" spans="1:3" ht="23.25" hidden="1" customHeight="1" x14ac:dyDescent="0.25">
      <c r="A31" s="17" t="s">
        <v>125</v>
      </c>
      <c r="B31" s="17" t="s">
        <v>126</v>
      </c>
      <c r="C31" s="25" t="s">
        <v>124</v>
      </c>
    </row>
    <row r="32" spans="1:3" ht="23.25" customHeight="1" x14ac:dyDescent="0.25">
      <c r="A32" s="20" t="s">
        <v>127</v>
      </c>
      <c r="B32" s="17" t="s">
        <v>128</v>
      </c>
      <c r="C32" s="25" t="s">
        <v>124</v>
      </c>
    </row>
    <row r="33" spans="1:6" ht="23.25" hidden="1" customHeight="1" x14ac:dyDescent="0.25">
      <c r="A33" s="17" t="s">
        <v>129</v>
      </c>
      <c r="B33" s="17" t="s">
        <v>130</v>
      </c>
      <c r="C33" s="25" t="s">
        <v>124</v>
      </c>
    </row>
    <row r="34" spans="1:6" ht="23.25" hidden="1" customHeight="1" x14ac:dyDescent="0.25">
      <c r="A34" s="26" t="s">
        <v>131</v>
      </c>
      <c r="B34" s="17" t="s">
        <v>132</v>
      </c>
      <c r="C34" s="25" t="s">
        <v>124</v>
      </c>
    </row>
    <row r="35" spans="1:6" ht="23.25" hidden="1" customHeight="1" x14ac:dyDescent="0.25">
      <c r="A35" s="16" t="s">
        <v>133</v>
      </c>
      <c r="B35" s="17" t="s">
        <v>134</v>
      </c>
      <c r="C35" s="25" t="s">
        <v>124</v>
      </c>
    </row>
    <row r="36" spans="1:6" ht="23.25" hidden="1" customHeight="1" x14ac:dyDescent="0.25">
      <c r="A36" s="16" t="s">
        <v>135</v>
      </c>
      <c r="B36" s="17" t="s">
        <v>136</v>
      </c>
      <c r="C36" s="25" t="s">
        <v>124</v>
      </c>
    </row>
    <row r="37" spans="1:6" ht="23.25" hidden="1" customHeight="1" x14ac:dyDescent="0.25">
      <c r="A37" s="17" t="s">
        <v>137</v>
      </c>
      <c r="B37" s="17" t="s">
        <v>138</v>
      </c>
      <c r="C37" s="25" t="s">
        <v>124</v>
      </c>
    </row>
    <row r="38" spans="1:6" ht="23.25" hidden="1" customHeight="1" x14ac:dyDescent="0.25">
      <c r="A38" s="17" t="s">
        <v>139</v>
      </c>
      <c r="B38" s="17" t="s">
        <v>140</v>
      </c>
      <c r="C38" s="25" t="s">
        <v>124</v>
      </c>
    </row>
    <row r="39" spans="1:6" ht="23.25" hidden="1" customHeight="1" x14ac:dyDescent="0.25">
      <c r="A39" s="16" t="s">
        <v>141</v>
      </c>
      <c r="B39" s="17" t="s">
        <v>142</v>
      </c>
      <c r="C39" s="25" t="s">
        <v>124</v>
      </c>
      <c r="D39" s="27"/>
      <c r="E39" s="27"/>
      <c r="F39" s="27"/>
    </row>
    <row r="40" spans="1:6" ht="23.25" customHeight="1" x14ac:dyDescent="0.25">
      <c r="A40" s="20" t="s">
        <v>143</v>
      </c>
      <c r="B40" s="17" t="s">
        <v>144</v>
      </c>
      <c r="C40" s="25" t="s">
        <v>124</v>
      </c>
      <c r="D40" s="27"/>
      <c r="E40" s="27"/>
      <c r="F40" s="27"/>
    </row>
    <row r="41" spans="1:6" ht="23.25" hidden="1" customHeight="1" x14ac:dyDescent="0.25">
      <c r="A41" s="17" t="s">
        <v>145</v>
      </c>
      <c r="B41" s="17" t="s">
        <v>146</v>
      </c>
      <c r="C41" s="25" t="s">
        <v>124</v>
      </c>
      <c r="D41" s="27"/>
      <c r="E41" s="27"/>
      <c r="F41" s="27"/>
    </row>
    <row r="42" spans="1:6" ht="23.25" hidden="1" customHeight="1" x14ac:dyDescent="0.25">
      <c r="A42" s="28" t="s">
        <v>147</v>
      </c>
      <c r="B42" s="17" t="s">
        <v>148</v>
      </c>
      <c r="C42" s="29" t="s">
        <v>124</v>
      </c>
      <c r="D42" s="27"/>
      <c r="E42" s="27"/>
      <c r="F42" s="27"/>
    </row>
    <row r="43" spans="1:6" ht="23.25" hidden="1" customHeight="1" x14ac:dyDescent="0.25">
      <c r="A43" s="17" t="s">
        <v>149</v>
      </c>
      <c r="B43" s="17" t="s">
        <v>150</v>
      </c>
      <c r="C43" s="25" t="s">
        <v>124</v>
      </c>
      <c r="D43" s="27"/>
      <c r="E43" s="27"/>
      <c r="F43" s="27"/>
    </row>
    <row r="44" spans="1:6" ht="23.25" hidden="1" customHeight="1" x14ac:dyDescent="0.25">
      <c r="A44" s="16" t="s">
        <v>151</v>
      </c>
      <c r="B44" s="17" t="s">
        <v>152</v>
      </c>
      <c r="C44" s="25" t="s">
        <v>124</v>
      </c>
      <c r="D44" s="27"/>
      <c r="E44" s="27"/>
      <c r="F44" s="27"/>
    </row>
    <row r="45" spans="1:6" ht="23.25" hidden="1" customHeight="1" x14ac:dyDescent="0.25">
      <c r="A45" s="16" t="s">
        <v>153</v>
      </c>
      <c r="B45" s="17" t="s">
        <v>154</v>
      </c>
      <c r="C45" s="25" t="s">
        <v>124</v>
      </c>
      <c r="D45" s="27"/>
      <c r="E45" s="27"/>
      <c r="F45" s="27"/>
    </row>
    <row r="46" spans="1:6" ht="23.25" hidden="1" customHeight="1" x14ac:dyDescent="0.25">
      <c r="A46" s="16" t="s">
        <v>155</v>
      </c>
      <c r="B46" s="17" t="s">
        <v>156</v>
      </c>
      <c r="C46" s="25" t="s">
        <v>124</v>
      </c>
      <c r="D46" s="27"/>
      <c r="E46" s="27"/>
      <c r="F46" s="27"/>
    </row>
    <row r="47" spans="1:6" ht="23.25" hidden="1" customHeight="1" x14ac:dyDescent="0.25">
      <c r="A47" s="16" t="s">
        <v>157</v>
      </c>
      <c r="B47" s="17" t="s">
        <v>158</v>
      </c>
      <c r="C47" s="25" t="s">
        <v>124</v>
      </c>
      <c r="D47" s="27"/>
      <c r="E47" s="27"/>
      <c r="F47" s="27"/>
    </row>
    <row r="48" spans="1:6" ht="23.25" hidden="1" customHeight="1" x14ac:dyDescent="0.25">
      <c r="A48" s="16" t="s">
        <v>159</v>
      </c>
      <c r="B48" s="17" t="s">
        <v>160</v>
      </c>
      <c r="C48" s="25" t="s">
        <v>124</v>
      </c>
      <c r="D48" s="27"/>
      <c r="E48" s="27"/>
      <c r="F48" s="27"/>
    </row>
    <row r="49" spans="1:6" ht="23.25" hidden="1" customHeight="1" x14ac:dyDescent="0.25">
      <c r="A49" s="16" t="s">
        <v>161</v>
      </c>
      <c r="B49" s="17" t="s">
        <v>162</v>
      </c>
      <c r="C49" s="25" t="s">
        <v>124</v>
      </c>
      <c r="D49" s="27"/>
      <c r="E49" s="27"/>
      <c r="F49" s="27"/>
    </row>
    <row r="50" spans="1:6" ht="23.25" hidden="1" customHeight="1" x14ac:dyDescent="0.25">
      <c r="A50" s="16" t="s">
        <v>163</v>
      </c>
      <c r="B50" s="17" t="s">
        <v>164</v>
      </c>
      <c r="C50" s="25" t="s">
        <v>124</v>
      </c>
      <c r="D50" s="27"/>
      <c r="E50" s="27"/>
      <c r="F50" s="27"/>
    </row>
    <row r="51" spans="1:6" ht="23.25" customHeight="1" x14ac:dyDescent="0.25">
      <c r="A51" s="20" t="s">
        <v>165</v>
      </c>
      <c r="B51" s="17" t="s">
        <v>166</v>
      </c>
      <c r="C51" s="25" t="s">
        <v>124</v>
      </c>
      <c r="D51" s="27"/>
      <c r="E51" s="27"/>
      <c r="F51" s="27"/>
    </row>
    <row r="52" spans="1:6" ht="23.25" customHeight="1" x14ac:dyDescent="0.25">
      <c r="A52" s="22" t="s">
        <v>167</v>
      </c>
      <c r="B52" s="17" t="s">
        <v>168</v>
      </c>
      <c r="C52" s="25" t="s">
        <v>124</v>
      </c>
      <c r="D52" s="27"/>
      <c r="E52" s="27"/>
      <c r="F52" s="27"/>
    </row>
    <row r="53" spans="1:6" ht="23.25" hidden="1" customHeight="1" x14ac:dyDescent="0.25">
      <c r="A53" s="17" t="s">
        <v>169</v>
      </c>
      <c r="B53" s="17" t="s">
        <v>170</v>
      </c>
      <c r="C53" s="25" t="s">
        <v>124</v>
      </c>
      <c r="D53" s="27"/>
      <c r="E53" s="27"/>
      <c r="F53" s="27"/>
    </row>
    <row r="54" spans="1:6" ht="23.25" hidden="1" customHeight="1" x14ac:dyDescent="0.25">
      <c r="A54" s="17" t="s">
        <v>171</v>
      </c>
      <c r="B54" s="17" t="s">
        <v>126</v>
      </c>
      <c r="C54" s="25" t="s">
        <v>124</v>
      </c>
      <c r="D54" s="27"/>
      <c r="E54" s="27"/>
      <c r="F54" s="27"/>
    </row>
    <row r="55" spans="1:6" ht="23.25" hidden="1" customHeight="1" x14ac:dyDescent="0.25">
      <c r="A55" s="17" t="s">
        <v>172</v>
      </c>
      <c r="B55" s="17" t="s">
        <v>173</v>
      </c>
      <c r="C55" s="25" t="s">
        <v>124</v>
      </c>
      <c r="D55" s="27"/>
      <c r="E55" s="27"/>
      <c r="F55" s="27"/>
    </row>
    <row r="56" spans="1:6" ht="23.25" hidden="1" customHeight="1" x14ac:dyDescent="0.25">
      <c r="A56" s="16" t="s">
        <v>174</v>
      </c>
      <c r="B56" s="17" t="s">
        <v>175</v>
      </c>
      <c r="C56" s="30" t="s">
        <v>176</v>
      </c>
      <c r="D56" s="27"/>
      <c r="E56" s="27"/>
      <c r="F56" s="27"/>
    </row>
    <row r="57" spans="1:6" ht="23.25" hidden="1" customHeight="1" x14ac:dyDescent="0.25">
      <c r="A57" s="16" t="s">
        <v>177</v>
      </c>
      <c r="B57" s="17" t="s">
        <v>178</v>
      </c>
      <c r="C57" s="30" t="s">
        <v>176</v>
      </c>
      <c r="D57" s="27"/>
      <c r="E57" s="27"/>
      <c r="F57" s="27"/>
    </row>
    <row r="58" spans="1:6" ht="23.25" hidden="1" customHeight="1" x14ac:dyDescent="0.25">
      <c r="A58" s="16" t="s">
        <v>179</v>
      </c>
      <c r="B58" s="17" t="s">
        <v>180</v>
      </c>
      <c r="C58" s="30" t="s">
        <v>176</v>
      </c>
      <c r="D58" s="27"/>
      <c r="E58" s="27"/>
      <c r="F58" s="27"/>
    </row>
    <row r="59" spans="1:6" ht="23.25" hidden="1" customHeight="1" x14ac:dyDescent="0.25">
      <c r="A59" s="17" t="s">
        <v>181</v>
      </c>
      <c r="B59" s="17" t="s">
        <v>182</v>
      </c>
      <c r="C59" s="30" t="s">
        <v>176</v>
      </c>
      <c r="D59" s="27"/>
      <c r="E59" s="27"/>
      <c r="F59" s="27"/>
    </row>
    <row r="60" spans="1:6" ht="23.25" hidden="1" customHeight="1" x14ac:dyDescent="0.25">
      <c r="A60" s="17" t="s">
        <v>183</v>
      </c>
      <c r="B60" s="17" t="s">
        <v>184</v>
      </c>
      <c r="C60" s="30" t="s">
        <v>176</v>
      </c>
      <c r="D60" s="27"/>
      <c r="E60" s="27"/>
      <c r="F60" s="27"/>
    </row>
    <row r="61" spans="1:6" ht="23.25" hidden="1" customHeight="1" x14ac:dyDescent="0.25">
      <c r="A61" s="16" t="s">
        <v>185</v>
      </c>
      <c r="B61" s="17" t="s">
        <v>186</v>
      </c>
      <c r="C61" s="30" t="s">
        <v>176</v>
      </c>
      <c r="D61" s="27"/>
      <c r="E61" s="27"/>
      <c r="F61" s="27"/>
    </row>
    <row r="62" spans="1:6" ht="23.25" hidden="1" customHeight="1" x14ac:dyDescent="0.25">
      <c r="A62" s="16" t="s">
        <v>187</v>
      </c>
      <c r="B62" s="17" t="s">
        <v>188</v>
      </c>
      <c r="C62" s="30" t="s">
        <v>176</v>
      </c>
      <c r="D62" s="27"/>
      <c r="E62" s="27"/>
      <c r="F62" s="27"/>
    </row>
    <row r="63" spans="1:6" ht="23.25" hidden="1" customHeight="1" x14ac:dyDescent="0.25">
      <c r="A63" s="17" t="s">
        <v>189</v>
      </c>
      <c r="B63" s="17" t="s">
        <v>190</v>
      </c>
      <c r="C63" s="30" t="s">
        <v>176</v>
      </c>
      <c r="D63" s="27"/>
      <c r="E63" s="27"/>
      <c r="F63" s="27"/>
    </row>
    <row r="64" spans="1:6" ht="15" hidden="1" x14ac:dyDescent="0.25">
      <c r="A64" s="17" t="s">
        <v>191</v>
      </c>
      <c r="B64" s="17" t="s">
        <v>192</v>
      </c>
      <c r="C64" s="31" t="s">
        <v>193</v>
      </c>
      <c r="D64" s="27"/>
      <c r="E64" s="27"/>
      <c r="F64" s="27"/>
    </row>
    <row r="65" spans="1:40" ht="23.25" hidden="1" customHeight="1" x14ac:dyDescent="0.25">
      <c r="A65" s="17" t="s">
        <v>194</v>
      </c>
      <c r="B65" s="17" t="s">
        <v>195</v>
      </c>
      <c r="C65" s="31" t="s">
        <v>193</v>
      </c>
      <c r="D65" s="27"/>
      <c r="E65" s="27"/>
      <c r="F65" s="27"/>
    </row>
    <row r="66" spans="1:40" ht="23.25" hidden="1" customHeight="1" x14ac:dyDescent="0.25">
      <c r="A66" s="17" t="s">
        <v>196</v>
      </c>
      <c r="B66" s="17" t="s">
        <v>197</v>
      </c>
      <c r="C66" s="31" t="s">
        <v>193</v>
      </c>
      <c r="D66" s="27"/>
      <c r="E66" s="27"/>
      <c r="F66" s="27"/>
    </row>
    <row r="67" spans="1:40" ht="23.25" customHeight="1" x14ac:dyDescent="0.25">
      <c r="A67" s="20" t="s">
        <v>198</v>
      </c>
      <c r="B67" s="17" t="s">
        <v>199</v>
      </c>
      <c r="C67" s="32" t="s">
        <v>200</v>
      </c>
      <c r="D67" s="33"/>
      <c r="E67" s="33"/>
      <c r="F67" s="33"/>
      <c r="G67" s="33"/>
      <c r="H67" s="33"/>
      <c r="I67" s="33"/>
      <c r="J67" s="33"/>
      <c r="K67" s="33"/>
      <c r="L67" s="33"/>
      <c r="M67" s="33"/>
      <c r="N67" s="33"/>
      <c r="O67" s="33"/>
      <c r="P67" s="33"/>
      <c r="Q67" s="33"/>
      <c r="R67" s="33"/>
      <c r="S67" s="33"/>
      <c r="T67" s="33"/>
      <c r="U67" s="33"/>
      <c r="V67" s="33"/>
      <c r="W67" s="33"/>
      <c r="X67" s="33"/>
      <c r="Y67" s="33"/>
      <c r="Z67" s="33"/>
      <c r="AA67" s="33"/>
      <c r="AB67" s="33"/>
      <c r="AC67" s="33"/>
      <c r="AD67" s="33"/>
      <c r="AE67" s="33"/>
      <c r="AF67" s="33"/>
      <c r="AG67" s="33"/>
      <c r="AH67" s="33"/>
      <c r="AI67" s="33"/>
      <c r="AJ67" s="33"/>
      <c r="AK67" s="33"/>
      <c r="AL67" s="33"/>
      <c r="AM67" s="33"/>
      <c r="AN67" s="33"/>
    </row>
    <row r="68" spans="1:40" ht="30" hidden="1" x14ac:dyDescent="0.25">
      <c r="A68" s="34" t="s">
        <v>201</v>
      </c>
      <c r="B68" s="17" t="s">
        <v>202</v>
      </c>
      <c r="C68" s="32" t="s">
        <v>200</v>
      </c>
      <c r="D68" s="35"/>
      <c r="E68" s="35"/>
      <c r="F68" s="35"/>
      <c r="G68" s="35"/>
      <c r="H68" s="35"/>
      <c r="I68" s="35"/>
      <c r="J68" s="35"/>
      <c r="K68" s="35"/>
      <c r="L68" s="35"/>
      <c r="M68" s="35"/>
      <c r="N68" s="35"/>
      <c r="O68" s="35"/>
      <c r="P68" s="35"/>
      <c r="Q68" s="35"/>
      <c r="R68" s="35"/>
      <c r="S68" s="35"/>
      <c r="T68" s="35"/>
      <c r="U68" s="35"/>
      <c r="V68" s="35"/>
      <c r="W68" s="35"/>
      <c r="X68" s="35"/>
      <c r="Y68" s="35"/>
      <c r="Z68" s="35"/>
      <c r="AA68" s="35"/>
      <c r="AB68" s="35"/>
      <c r="AC68" s="35"/>
      <c r="AD68" s="35"/>
      <c r="AE68" s="35"/>
      <c r="AF68" s="35"/>
      <c r="AG68" s="35"/>
      <c r="AH68" s="35"/>
      <c r="AI68" s="35"/>
      <c r="AJ68" s="35"/>
      <c r="AK68" s="35"/>
      <c r="AL68" s="35"/>
      <c r="AM68" s="35"/>
      <c r="AN68" s="35"/>
    </row>
    <row r="69" spans="1:40" ht="15" hidden="1" x14ac:dyDescent="0.25">
      <c r="A69" s="17" t="s">
        <v>203</v>
      </c>
      <c r="B69" s="17" t="s">
        <v>204</v>
      </c>
      <c r="C69" s="32" t="s">
        <v>200</v>
      </c>
      <c r="D69" s="33"/>
      <c r="E69" s="33"/>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row>
    <row r="70" spans="1:40" ht="45" hidden="1" x14ac:dyDescent="0.25">
      <c r="A70" s="17" t="s">
        <v>205</v>
      </c>
      <c r="B70" s="17" t="s">
        <v>206</v>
      </c>
      <c r="C70" s="32" t="s">
        <v>200</v>
      </c>
      <c r="D70" s="35"/>
      <c r="E70" s="35"/>
      <c r="F70" s="35"/>
      <c r="G70" s="35"/>
      <c r="H70" s="35"/>
      <c r="I70" s="35"/>
      <c r="J70" s="35"/>
      <c r="K70" s="35"/>
      <c r="L70" s="35"/>
      <c r="M70" s="35"/>
      <c r="N70" s="35"/>
      <c r="O70" s="35"/>
      <c r="P70" s="35"/>
      <c r="Q70" s="35"/>
      <c r="R70" s="35"/>
      <c r="S70" s="35"/>
      <c r="T70" s="35"/>
      <c r="U70" s="35"/>
      <c r="V70" s="35"/>
      <c r="W70" s="35"/>
      <c r="X70" s="35"/>
      <c r="Y70" s="35"/>
      <c r="Z70" s="35"/>
      <c r="AA70" s="35"/>
      <c r="AB70" s="35"/>
      <c r="AC70" s="35"/>
      <c r="AD70" s="35"/>
      <c r="AE70" s="35"/>
      <c r="AF70" s="35"/>
      <c r="AG70" s="35"/>
      <c r="AH70" s="35"/>
      <c r="AI70" s="35"/>
      <c r="AJ70" s="35"/>
      <c r="AK70" s="35"/>
      <c r="AL70" s="35"/>
      <c r="AM70" s="35"/>
      <c r="AN70" s="35"/>
    </row>
    <row r="71" spans="1:40" ht="45" hidden="1" x14ac:dyDescent="0.25">
      <c r="A71" s="17" t="s">
        <v>207</v>
      </c>
      <c r="B71" s="17" t="s">
        <v>208</v>
      </c>
      <c r="C71" s="32" t="s">
        <v>200</v>
      </c>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row>
    <row r="72" spans="1:40" ht="30" x14ac:dyDescent="0.25">
      <c r="A72" s="20" t="s">
        <v>209</v>
      </c>
      <c r="B72" s="17" t="s">
        <v>210</v>
      </c>
      <c r="C72" s="32" t="s">
        <v>200</v>
      </c>
      <c r="D72" s="35"/>
      <c r="E72" s="35"/>
      <c r="F72" s="35"/>
      <c r="G72" s="35"/>
      <c r="H72" s="35"/>
      <c r="I72" s="35"/>
      <c r="J72" s="35"/>
      <c r="K72" s="35"/>
      <c r="L72" s="35"/>
      <c r="M72" s="35"/>
      <c r="N72" s="35"/>
      <c r="O72" s="35"/>
      <c r="P72" s="35"/>
      <c r="Q72" s="35"/>
      <c r="R72" s="35"/>
      <c r="S72" s="35"/>
      <c r="T72" s="35"/>
      <c r="U72" s="35"/>
      <c r="V72" s="35"/>
      <c r="W72" s="35"/>
      <c r="X72" s="35"/>
      <c r="Y72" s="35"/>
      <c r="Z72" s="35"/>
      <c r="AA72" s="35"/>
      <c r="AB72" s="35"/>
      <c r="AC72" s="35"/>
      <c r="AD72" s="35"/>
      <c r="AE72" s="35"/>
      <c r="AF72" s="35"/>
      <c r="AG72" s="35"/>
      <c r="AH72" s="35"/>
      <c r="AI72" s="35"/>
      <c r="AJ72" s="35"/>
      <c r="AK72" s="35"/>
      <c r="AL72" s="35"/>
      <c r="AM72" s="35"/>
      <c r="AN72" s="35"/>
    </row>
    <row r="73" spans="1:40" ht="23.25" customHeight="1" x14ac:dyDescent="0.25">
      <c r="A73" s="20" t="s">
        <v>211</v>
      </c>
      <c r="B73" s="17" t="s">
        <v>212</v>
      </c>
      <c r="C73" s="32" t="s">
        <v>200</v>
      </c>
      <c r="D73" s="33"/>
      <c r="E73" s="33"/>
      <c r="F73" s="33"/>
      <c r="G73" s="33"/>
      <c r="H73" s="33"/>
      <c r="I73" s="33"/>
      <c r="J73" s="33"/>
      <c r="K73" s="33"/>
      <c r="L73" s="33"/>
      <c r="M73" s="33"/>
      <c r="N73" s="33"/>
      <c r="O73" s="33"/>
      <c r="P73" s="33"/>
      <c r="Q73" s="33"/>
      <c r="R73" s="33"/>
      <c r="S73" s="33"/>
      <c r="T73" s="33"/>
      <c r="U73" s="33"/>
      <c r="V73" s="33"/>
      <c r="W73" s="33"/>
      <c r="X73" s="33"/>
      <c r="Y73" s="33"/>
      <c r="Z73" s="33"/>
      <c r="AA73" s="33"/>
      <c r="AB73" s="33"/>
      <c r="AC73" s="33"/>
      <c r="AD73" s="33"/>
      <c r="AE73" s="33"/>
      <c r="AF73" s="33"/>
      <c r="AG73" s="33"/>
      <c r="AH73" s="33"/>
      <c r="AI73" s="33"/>
      <c r="AJ73" s="33"/>
      <c r="AK73" s="33"/>
      <c r="AL73" s="33"/>
      <c r="AM73" s="33"/>
      <c r="AN73" s="33"/>
    </row>
    <row r="74" spans="1:40" ht="45" hidden="1" x14ac:dyDescent="0.25">
      <c r="A74" s="26" t="s">
        <v>213</v>
      </c>
      <c r="B74" s="36" t="s">
        <v>214</v>
      </c>
      <c r="C74" s="32" t="s">
        <v>200</v>
      </c>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c r="AK74" s="35"/>
      <c r="AL74" s="35"/>
      <c r="AM74" s="35"/>
      <c r="AN74" s="35"/>
    </row>
    <row r="75" spans="1:40" ht="45" hidden="1" x14ac:dyDescent="0.25">
      <c r="A75" s="17" t="s">
        <v>215</v>
      </c>
      <c r="B75" s="17" t="s">
        <v>216</v>
      </c>
      <c r="C75" s="32" t="s">
        <v>200</v>
      </c>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c r="AK75" s="35"/>
      <c r="AL75" s="35"/>
      <c r="AM75" s="35"/>
      <c r="AN75" s="35"/>
    </row>
    <row r="76" spans="1:40" ht="30" hidden="1" x14ac:dyDescent="0.25">
      <c r="A76" s="26" t="s">
        <v>217</v>
      </c>
      <c r="B76" s="17" t="s">
        <v>218</v>
      </c>
      <c r="C76" s="32" t="s">
        <v>200</v>
      </c>
      <c r="D76" s="35"/>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H76" s="35"/>
      <c r="AI76" s="35"/>
      <c r="AJ76" s="35"/>
      <c r="AK76" s="35"/>
      <c r="AL76" s="35"/>
      <c r="AM76" s="35"/>
      <c r="AN76" s="35"/>
    </row>
    <row r="77" spans="1:40" ht="15" hidden="1" x14ac:dyDescent="0.25">
      <c r="A77" s="17" t="s">
        <v>219</v>
      </c>
      <c r="B77" s="17" t="s">
        <v>220</v>
      </c>
      <c r="C77" s="32" t="s">
        <v>200</v>
      </c>
      <c r="D77" s="33"/>
      <c r="E77" s="33"/>
      <c r="F77" s="33"/>
      <c r="G77" s="33"/>
      <c r="H77" s="33"/>
      <c r="I77" s="33"/>
      <c r="J77" s="33"/>
      <c r="K77" s="33"/>
      <c r="L77" s="33"/>
      <c r="M77" s="33"/>
      <c r="N77" s="33"/>
      <c r="O77" s="33"/>
      <c r="P77" s="33"/>
      <c r="Q77" s="33"/>
      <c r="R77" s="33"/>
      <c r="S77" s="33"/>
      <c r="T77" s="33"/>
      <c r="U77" s="33"/>
      <c r="V77" s="33"/>
      <c r="W77" s="33"/>
      <c r="X77" s="33"/>
      <c r="Y77" s="33"/>
      <c r="Z77" s="33"/>
      <c r="AA77" s="33"/>
      <c r="AB77" s="33"/>
      <c r="AC77" s="33"/>
      <c r="AD77" s="33"/>
      <c r="AE77" s="33"/>
      <c r="AF77" s="33"/>
      <c r="AG77" s="33"/>
      <c r="AH77" s="33"/>
      <c r="AI77" s="33"/>
      <c r="AJ77" s="33"/>
      <c r="AK77" s="33"/>
      <c r="AL77" s="33"/>
      <c r="AM77" s="33"/>
      <c r="AN77" s="33"/>
    </row>
    <row r="78" spans="1:40" ht="23.25" hidden="1" customHeight="1" x14ac:dyDescent="0.25">
      <c r="A78" s="17" t="s">
        <v>221</v>
      </c>
      <c r="B78" s="17" t="s">
        <v>222</v>
      </c>
      <c r="C78" s="32" t="s">
        <v>200</v>
      </c>
      <c r="D78" s="33"/>
      <c r="E78" s="33"/>
      <c r="F78" s="33"/>
      <c r="G78" s="33"/>
      <c r="H78" s="33"/>
      <c r="I78" s="33"/>
      <c r="J78" s="33"/>
      <c r="K78" s="33"/>
      <c r="L78" s="33"/>
      <c r="M78" s="33"/>
      <c r="N78" s="33"/>
      <c r="O78" s="33"/>
      <c r="P78" s="33"/>
      <c r="Q78" s="33"/>
      <c r="R78" s="33"/>
      <c r="S78" s="33"/>
      <c r="T78" s="33"/>
      <c r="U78" s="33"/>
      <c r="V78" s="33"/>
      <c r="W78" s="33"/>
      <c r="X78" s="33"/>
      <c r="Y78" s="33"/>
      <c r="Z78" s="33"/>
      <c r="AA78" s="33"/>
      <c r="AB78" s="33"/>
      <c r="AC78" s="33"/>
      <c r="AD78" s="33"/>
      <c r="AE78" s="33"/>
      <c r="AF78" s="33"/>
      <c r="AG78" s="33"/>
      <c r="AH78" s="33"/>
      <c r="AI78" s="33"/>
      <c r="AJ78" s="33"/>
      <c r="AK78" s="33"/>
      <c r="AL78" s="33"/>
      <c r="AM78" s="33"/>
      <c r="AN78" s="33"/>
    </row>
    <row r="79" spans="1:40" ht="45" hidden="1" x14ac:dyDescent="0.25">
      <c r="A79" s="17" t="s">
        <v>223</v>
      </c>
      <c r="B79" s="36" t="s">
        <v>224</v>
      </c>
      <c r="C79" s="32" t="s">
        <v>200</v>
      </c>
      <c r="D79" s="35"/>
      <c r="E79" s="35"/>
      <c r="F79" s="35"/>
      <c r="G79" s="35"/>
      <c r="H79" s="35"/>
      <c r="I79" s="35"/>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5"/>
      <c r="AJ79" s="35"/>
      <c r="AK79" s="35"/>
      <c r="AL79" s="35"/>
      <c r="AM79" s="35"/>
      <c r="AN79" s="35"/>
    </row>
    <row r="80" spans="1:40" ht="45" hidden="1" x14ac:dyDescent="0.25">
      <c r="A80" s="17" t="s">
        <v>225</v>
      </c>
      <c r="B80" s="36" t="s">
        <v>226</v>
      </c>
      <c r="C80" s="32" t="s">
        <v>200</v>
      </c>
      <c r="D80" s="35"/>
      <c r="E80" s="35"/>
      <c r="F80" s="35"/>
      <c r="G80" s="35"/>
      <c r="H80" s="35"/>
      <c r="I80" s="35"/>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35"/>
      <c r="AI80" s="35"/>
      <c r="AJ80" s="35"/>
      <c r="AK80" s="35"/>
      <c r="AL80" s="35"/>
      <c r="AM80" s="35"/>
      <c r="AN80" s="35"/>
    </row>
    <row r="81" spans="1:40" ht="45" hidden="1" x14ac:dyDescent="0.25">
      <c r="A81" s="17" t="s">
        <v>227</v>
      </c>
      <c r="B81" s="17" t="s">
        <v>228</v>
      </c>
      <c r="C81" s="32" t="s">
        <v>200</v>
      </c>
      <c r="D81" s="35"/>
      <c r="E81" s="35"/>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c r="AK81" s="35"/>
      <c r="AL81" s="35"/>
      <c r="AM81" s="35"/>
      <c r="AN81" s="35"/>
    </row>
    <row r="82" spans="1:40" ht="30" hidden="1" x14ac:dyDescent="0.25">
      <c r="A82" s="17" t="s">
        <v>229</v>
      </c>
      <c r="B82" s="17" t="s">
        <v>230</v>
      </c>
      <c r="C82" s="32" t="s">
        <v>200</v>
      </c>
      <c r="D82" s="33"/>
      <c r="E82" s="33"/>
      <c r="F82" s="33"/>
      <c r="G82" s="33"/>
      <c r="H82" s="33"/>
      <c r="I82" s="33"/>
      <c r="J82" s="33"/>
      <c r="K82" s="33"/>
      <c r="L82" s="33"/>
      <c r="M82" s="33"/>
      <c r="N82" s="33"/>
      <c r="O82" s="33"/>
      <c r="P82" s="33"/>
      <c r="Q82" s="33"/>
      <c r="R82" s="33"/>
      <c r="S82" s="33"/>
      <c r="T82" s="33"/>
      <c r="U82" s="33"/>
      <c r="V82" s="33"/>
      <c r="W82" s="33"/>
      <c r="X82" s="33"/>
      <c r="Y82" s="33"/>
      <c r="Z82" s="33"/>
      <c r="AA82" s="33"/>
      <c r="AB82" s="33"/>
      <c r="AC82" s="33"/>
      <c r="AD82" s="33"/>
      <c r="AE82" s="33"/>
      <c r="AF82" s="33"/>
      <c r="AG82" s="33"/>
      <c r="AH82" s="33"/>
      <c r="AI82" s="33"/>
      <c r="AJ82" s="33"/>
      <c r="AK82" s="33"/>
      <c r="AL82" s="33"/>
      <c r="AM82" s="33"/>
      <c r="AN82" s="33"/>
    </row>
    <row r="83" spans="1:40" ht="45" hidden="1" x14ac:dyDescent="0.25">
      <c r="A83" s="17" t="s">
        <v>231</v>
      </c>
      <c r="B83" s="17" t="s">
        <v>232</v>
      </c>
      <c r="C83" s="32" t="s">
        <v>200</v>
      </c>
      <c r="D83" s="33"/>
      <c r="E83" s="33"/>
      <c r="F83" s="33"/>
      <c r="G83" s="33"/>
      <c r="H83" s="33"/>
      <c r="I83" s="33"/>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row>
    <row r="84" spans="1:40" s="39" customFormat="1" ht="23.25" hidden="1" customHeight="1" x14ac:dyDescent="0.25">
      <c r="A84" s="37" t="s">
        <v>233</v>
      </c>
      <c r="B84" s="37" t="s">
        <v>234</v>
      </c>
      <c r="C84" s="32" t="s">
        <v>200</v>
      </c>
      <c r="D84" s="38"/>
      <c r="E84" s="38"/>
      <c r="F84" s="38"/>
      <c r="G84" s="38"/>
      <c r="H84" s="38"/>
      <c r="I84" s="38"/>
      <c r="J84" s="38"/>
      <c r="K84" s="38"/>
      <c r="L84" s="38"/>
      <c r="M84" s="38"/>
      <c r="N84" s="38"/>
      <c r="O84" s="38"/>
      <c r="P84" s="38"/>
      <c r="Q84" s="38"/>
      <c r="R84" s="38"/>
      <c r="S84" s="38"/>
      <c r="T84" s="38"/>
      <c r="U84" s="38"/>
      <c r="V84" s="38"/>
      <c r="W84" s="38"/>
      <c r="X84" s="38"/>
      <c r="Y84" s="38"/>
      <c r="Z84" s="38"/>
      <c r="AA84" s="38"/>
      <c r="AB84" s="38"/>
      <c r="AC84" s="38"/>
      <c r="AD84" s="38"/>
      <c r="AE84" s="38"/>
      <c r="AF84" s="38"/>
      <c r="AG84" s="38"/>
      <c r="AH84" s="38"/>
      <c r="AI84" s="38"/>
      <c r="AJ84" s="38"/>
      <c r="AK84" s="38"/>
      <c r="AL84" s="38"/>
      <c r="AM84" s="38"/>
      <c r="AN84" s="38"/>
    </row>
    <row r="85" spans="1:40" ht="45" hidden="1" x14ac:dyDescent="0.25">
      <c r="A85" s="17" t="s">
        <v>235</v>
      </c>
      <c r="B85" s="36" t="s">
        <v>236</v>
      </c>
      <c r="C85" s="32" t="s">
        <v>200</v>
      </c>
      <c r="D85" s="35"/>
      <c r="E85" s="35"/>
      <c r="F85" s="35"/>
      <c r="G85" s="35"/>
      <c r="H85" s="35"/>
      <c r="I85" s="35"/>
      <c r="J85" s="35"/>
      <c r="K85" s="35"/>
      <c r="L85" s="35"/>
      <c r="M85" s="35"/>
      <c r="N85" s="35"/>
      <c r="O85" s="35"/>
      <c r="P85" s="35"/>
      <c r="Q85" s="35"/>
      <c r="R85" s="35"/>
      <c r="S85" s="35"/>
      <c r="T85" s="35"/>
      <c r="U85" s="35"/>
      <c r="V85" s="35"/>
      <c r="W85" s="35"/>
      <c r="X85" s="35"/>
      <c r="Y85" s="35"/>
      <c r="Z85" s="35"/>
      <c r="AA85" s="35"/>
      <c r="AB85" s="35"/>
      <c r="AC85" s="35"/>
      <c r="AD85" s="35"/>
      <c r="AE85" s="35"/>
      <c r="AF85" s="35"/>
      <c r="AG85" s="35"/>
      <c r="AH85" s="35"/>
      <c r="AI85" s="35"/>
      <c r="AJ85" s="35"/>
      <c r="AK85" s="35"/>
      <c r="AL85" s="35"/>
      <c r="AM85" s="35"/>
      <c r="AN85" s="35"/>
    </row>
    <row r="86" spans="1:40" ht="15" hidden="1" x14ac:dyDescent="0.25">
      <c r="A86" s="17" t="s">
        <v>237</v>
      </c>
      <c r="B86" s="17" t="s">
        <v>238</v>
      </c>
      <c r="C86" s="32" t="s">
        <v>200</v>
      </c>
      <c r="D86" s="35"/>
      <c r="E86" s="35"/>
      <c r="F86" s="35"/>
      <c r="G86" s="35"/>
      <c r="H86" s="35"/>
      <c r="I86" s="35"/>
      <c r="J86" s="35"/>
      <c r="K86" s="35"/>
      <c r="L86" s="35"/>
      <c r="M86" s="35"/>
      <c r="N86" s="35"/>
      <c r="O86" s="35"/>
      <c r="P86" s="35"/>
      <c r="Q86" s="35"/>
      <c r="R86" s="35"/>
      <c r="S86" s="35"/>
      <c r="T86" s="35"/>
      <c r="U86" s="35"/>
      <c r="V86" s="35"/>
      <c r="W86" s="35"/>
      <c r="X86" s="35"/>
      <c r="Y86" s="35"/>
      <c r="Z86" s="35"/>
      <c r="AA86" s="35"/>
      <c r="AB86" s="35"/>
      <c r="AC86" s="35"/>
      <c r="AD86" s="35"/>
      <c r="AE86" s="35"/>
      <c r="AF86" s="35"/>
      <c r="AG86" s="35"/>
      <c r="AH86" s="35"/>
      <c r="AI86" s="35"/>
      <c r="AJ86" s="35"/>
      <c r="AK86" s="35"/>
      <c r="AL86" s="35"/>
      <c r="AM86" s="35"/>
      <c r="AN86" s="35"/>
    </row>
  </sheetData>
  <mergeCells count="1">
    <mergeCell ref="A1:C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Stream Ranks</vt:lpstr>
      <vt:lpstr>Zone A Stream Cluster Ranking</vt:lpstr>
      <vt:lpstr>&gt;=5 ft Cluster - All Streams</vt:lpstr>
      <vt:lpstr>Bldg. Maximum Depths</vt:lpstr>
      <vt:lpstr>BLRA MetaData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Lusher</dc:creator>
  <cp:lastModifiedBy>Kurt Donaldson</cp:lastModifiedBy>
  <dcterms:created xsi:type="dcterms:W3CDTF">2022-02-11T17:08:03Z</dcterms:created>
  <dcterms:modified xsi:type="dcterms:W3CDTF">2023-05-01T21:44:58Z</dcterms:modified>
</cp:coreProperties>
</file>