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U:\pub\temp\FEMA\CTP\2026-27\Budget\"/>
    </mc:Choice>
  </mc:AlternateContent>
  <xr:revisionPtr revIDLastSave="0" documentId="13_ncr:1_{3693632C-8D2A-4503-84A2-80570FD2528E}" xr6:coauthVersionLast="47" xr6:coauthVersionMax="47" xr10:uidLastSave="{00000000-0000-0000-0000-000000000000}"/>
  <bookViews>
    <workbookView xWindow="39960" yWindow="1560" windowWidth="28770" windowHeight="19020" xr2:uid="{00000000-000D-0000-FFFF-FFFF00000000}"/>
  </bookViews>
  <sheets>
    <sheet name="FY-CTP26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7" i="4" l="1"/>
  <c r="D26" i="4"/>
  <c r="E21" i="4"/>
  <c r="E23" i="4" s="1"/>
  <c r="E9" i="4"/>
  <c r="D25" i="4" l="1"/>
  <c r="D28" i="4" s="1"/>
  <c r="D12" i="4"/>
</calcChain>
</file>

<file path=xl/sharedStrings.xml><?xml version="1.0" encoding="utf-8"?>
<sst xmlns="http://schemas.openxmlformats.org/spreadsheetml/2006/main" count="51" uniqueCount="36">
  <si>
    <t>WVU</t>
  </si>
  <si>
    <t>Agency</t>
  </si>
  <si>
    <t>Subtask Amount</t>
  </si>
  <si>
    <t>Funding</t>
  </si>
  <si>
    <t>Subtask</t>
  </si>
  <si>
    <t>Activity #</t>
  </si>
  <si>
    <t>NFIP / WVU</t>
  </si>
  <si>
    <t>Travel</t>
  </si>
  <si>
    <t>Scope Activity*</t>
  </si>
  <si>
    <t>* See budget narrative document for staffing information</t>
  </si>
  <si>
    <t>A</t>
  </si>
  <si>
    <t>B</t>
  </si>
  <si>
    <t>C</t>
  </si>
  <si>
    <t>D</t>
  </si>
  <si>
    <t>E</t>
  </si>
  <si>
    <t>F</t>
  </si>
  <si>
    <t xml:space="preserve">Create flood visualizations at the viewshed and building level scales to communicate flood risk. </t>
  </si>
  <si>
    <t xml:space="preserve">Project Managment (PM) </t>
  </si>
  <si>
    <t>State Business Plan</t>
  </si>
  <si>
    <t>Business Plan</t>
  </si>
  <si>
    <t>Training to State/Local Officials</t>
  </si>
  <si>
    <t>NFIP Staff (Fringe)</t>
  </si>
  <si>
    <r>
      <rPr>
        <b/>
        <sz val="9"/>
        <rFont val="Calibri"/>
        <family val="2"/>
        <scheme val="minor"/>
      </rPr>
      <t>WV State NFIP PM TASKS</t>
    </r>
    <r>
      <rPr>
        <sz val="9"/>
        <rFont val="Calibri"/>
        <family val="2"/>
        <scheme val="minor"/>
      </rPr>
      <t>: Focused PMS activities spearheaded by State NFIP Office.  Support from WVU GIS Technical Center to WV Emergency Management Division.</t>
    </r>
  </si>
  <si>
    <t>Total PM Project Funding (12 months)</t>
  </si>
  <si>
    <t>PM Funding - State NFIP Led</t>
  </si>
  <si>
    <t>PM Funding – WVU Led</t>
  </si>
  <si>
    <t>Breakdown by PM Scoping Activity</t>
  </si>
  <si>
    <t>Global Outreach for Mapping</t>
  </si>
  <si>
    <t>Activity</t>
  </si>
  <si>
    <r>
      <t>WVU PM TASKS:</t>
    </r>
    <r>
      <rPr>
        <sz val="9"/>
        <color rgb="FF000000"/>
        <rFont val="Calibri"/>
        <family val="2"/>
        <scheme val="minor"/>
      </rPr>
      <t xml:space="preserve"> Support for WV Flood Tool and Risk Assessment Projects.  Sub-recipient the WV GIS Technical Center.</t>
    </r>
  </si>
  <si>
    <t xml:space="preserve">Provide Global Outreach Services for the WV Flood Tool </t>
  </si>
  <si>
    <t>Update building-level flood risk assessments (BLRA) for structures in the high-risk flood zones from new data sources (e.g., Flood Studies, Building Characteristics).</t>
  </si>
  <si>
    <t>Develop, verify, and publish flood risk profiles at 8 geographic scale levels on the WV Risk Explorer.</t>
  </si>
  <si>
    <t>Catalog and publish new resources to online WV Hazard Library.</t>
  </si>
  <si>
    <t>Training and outreach organized for WVEMD for WV Flood Tool</t>
  </si>
  <si>
    <t>Promote risk awareness training and flood reduction activities at the community level by way of training and outreach events.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</si>
</sst>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i/>
      <sz val="9"/>
      <name val="Calibri"/>
      <family val="2"/>
      <scheme val="minor"/>
    </font>
    <font>
      <b/>
      <i/>
      <sz val="9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DEBF7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 applyAlignment="1">
      <alignment wrapText="1"/>
    </xf>
    <xf numFmtId="0" fontId="2" fillId="4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0" borderId="0" xfId="0" applyFont="1" applyAlignment="1">
      <alignment vertical="center" wrapText="1"/>
    </xf>
    <xf numFmtId="14" fontId="4" fillId="0" borderId="0" xfId="0" applyNumberFormat="1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1" fillId="0" borderId="0" xfId="0" applyFont="1"/>
    <xf numFmtId="0" fontId="2" fillId="4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3" fontId="3" fillId="2" borderId="1" xfId="0" applyNumberFormat="1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3" fontId="3" fillId="3" borderId="1" xfId="0" applyNumberFormat="1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7" fillId="2" borderId="4" xfId="0" applyFont="1" applyFill="1" applyBorder="1" applyAlignment="1">
      <alignment horizontal="right" vertical="center" wrapText="1"/>
    </xf>
    <xf numFmtId="0" fontId="8" fillId="0" borderId="0" xfId="0" applyFont="1" applyAlignment="1">
      <alignment horizontal="center" wrapText="1"/>
    </xf>
    <xf numFmtId="0" fontId="9" fillId="4" borderId="3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wrapText="1"/>
    </xf>
    <xf numFmtId="3" fontId="6" fillId="2" borderId="1" xfId="0" applyNumberFormat="1" applyFont="1" applyFill="1" applyBorder="1" applyAlignment="1">
      <alignment vertical="center"/>
    </xf>
    <xf numFmtId="0" fontId="3" fillId="2" borderId="4" xfId="0" applyFont="1" applyFill="1" applyBorder="1" applyAlignment="1">
      <alignment horizontal="left" vertical="center" wrapText="1"/>
    </xf>
    <xf numFmtId="49" fontId="1" fillId="0" borderId="0" xfId="0" applyNumberFormat="1" applyFont="1" applyAlignment="1">
      <alignment horizontal="center"/>
    </xf>
    <xf numFmtId="0" fontId="10" fillId="2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3" fontId="3" fillId="6" borderId="1" xfId="0" applyNumberFormat="1" applyFont="1" applyFill="1" applyBorder="1" applyAlignment="1">
      <alignment vertical="center"/>
    </xf>
    <xf numFmtId="0" fontId="3" fillId="6" borderId="4" xfId="0" applyFont="1" applyFill="1" applyBorder="1" applyAlignment="1">
      <alignment vertical="center" wrapText="1"/>
    </xf>
    <xf numFmtId="0" fontId="10" fillId="6" borderId="1" xfId="0" applyFont="1" applyFill="1" applyBorder="1" applyAlignment="1">
      <alignment horizontal="center" vertical="center" wrapText="1"/>
    </xf>
    <xf numFmtId="3" fontId="4" fillId="3" borderId="1" xfId="0" applyNumberFormat="1" applyFont="1" applyFill="1" applyBorder="1" applyAlignment="1">
      <alignment vertical="center"/>
    </xf>
    <xf numFmtId="0" fontId="3" fillId="3" borderId="6" xfId="0" applyFont="1" applyFill="1" applyBorder="1" applyAlignment="1">
      <alignment horizontal="center" vertical="center" wrapText="1"/>
    </xf>
    <xf numFmtId="3" fontId="3" fillId="3" borderId="6" xfId="0" applyNumberFormat="1" applyFont="1" applyFill="1" applyBorder="1" applyAlignment="1">
      <alignment vertical="center"/>
    </xf>
    <xf numFmtId="3" fontId="4" fillId="3" borderId="6" xfId="0" applyNumberFormat="1" applyFont="1" applyFill="1" applyBorder="1" applyAlignment="1">
      <alignment vertical="center"/>
    </xf>
    <xf numFmtId="0" fontId="1" fillId="3" borderId="6" xfId="0" applyFont="1" applyFill="1" applyBorder="1" applyAlignment="1">
      <alignment vertical="center" wrapText="1"/>
    </xf>
    <xf numFmtId="0" fontId="3" fillId="6" borderId="1" xfId="0" applyFont="1" applyFill="1" applyBorder="1" applyAlignment="1">
      <alignment vertical="center"/>
    </xf>
    <xf numFmtId="0" fontId="5" fillId="6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3" fontId="3" fillId="6" borderId="1" xfId="0" applyNumberFormat="1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vertical="center" wrapText="1"/>
    </xf>
    <xf numFmtId="0" fontId="3" fillId="5" borderId="11" xfId="0" applyFont="1" applyFill="1" applyBorder="1" applyAlignment="1">
      <alignment horizontal="center" vertical="center" wrapText="1"/>
    </xf>
    <xf numFmtId="3" fontId="3" fillId="5" borderId="11" xfId="0" applyNumberFormat="1" applyFont="1" applyFill="1" applyBorder="1" applyAlignment="1">
      <alignment vertical="center"/>
    </xf>
    <xf numFmtId="3" fontId="4" fillId="5" borderId="11" xfId="0" applyNumberFormat="1" applyFont="1" applyFill="1" applyBorder="1" applyAlignment="1">
      <alignment vertical="center"/>
    </xf>
    <xf numFmtId="0" fontId="8" fillId="5" borderId="11" xfId="0" applyFont="1" applyFill="1" applyBorder="1" applyAlignment="1">
      <alignment horizontal="center" vertical="center" wrapText="1"/>
    </xf>
    <xf numFmtId="0" fontId="1" fillId="5" borderId="11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horizontal="center" vertical="center" wrapText="1"/>
    </xf>
    <xf numFmtId="3" fontId="3" fillId="3" borderId="3" xfId="0" applyNumberFormat="1" applyFont="1" applyFill="1" applyBorder="1" applyAlignment="1">
      <alignment vertical="center"/>
    </xf>
    <xf numFmtId="3" fontId="4" fillId="3" borderId="3" xfId="0" applyNumberFormat="1" applyFont="1" applyFill="1" applyBorder="1" applyAlignment="1">
      <alignment vertical="center"/>
    </xf>
    <xf numFmtId="0" fontId="8" fillId="3" borderId="3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7" fillId="5" borderId="14" xfId="0" applyFont="1" applyFill="1" applyBorder="1" applyAlignment="1">
      <alignment horizontal="left" vertical="center" wrapText="1"/>
    </xf>
    <xf numFmtId="0" fontId="3" fillId="5" borderId="13" xfId="0" applyFont="1" applyFill="1" applyBorder="1" applyAlignment="1">
      <alignment horizontal="center" vertical="center" wrapText="1"/>
    </xf>
    <xf numFmtId="3" fontId="3" fillId="5" borderId="13" xfId="0" applyNumberFormat="1" applyFont="1" applyFill="1" applyBorder="1" applyAlignment="1">
      <alignment vertical="center"/>
    </xf>
    <xf numFmtId="3" fontId="4" fillId="5" borderId="13" xfId="0" applyNumberFormat="1" applyFont="1" applyFill="1" applyBorder="1" applyAlignment="1">
      <alignment vertical="center"/>
    </xf>
    <xf numFmtId="0" fontId="8" fillId="5" borderId="13" xfId="0" applyFont="1" applyFill="1" applyBorder="1" applyAlignment="1">
      <alignment horizontal="center" vertical="center" wrapText="1"/>
    </xf>
    <xf numFmtId="0" fontId="1" fillId="5" borderId="13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right" vertical="center" wrapText="1"/>
    </xf>
    <xf numFmtId="0" fontId="1" fillId="6" borderId="1" xfId="0" applyFont="1" applyFill="1" applyBorder="1" applyAlignment="1">
      <alignment horizontal="center" vertical="center" wrapText="1"/>
    </xf>
    <xf numFmtId="3" fontId="1" fillId="6" borderId="1" xfId="0" applyNumberFormat="1" applyFont="1" applyFill="1" applyBorder="1" applyAlignment="1">
      <alignment horizontal="center" vertical="center"/>
    </xf>
    <xf numFmtId="0" fontId="7" fillId="5" borderId="10" xfId="0" applyFont="1" applyFill="1" applyBorder="1" applyAlignment="1">
      <alignment horizontal="right" vertical="center" wrapText="1"/>
    </xf>
    <xf numFmtId="0" fontId="8" fillId="0" borderId="0" xfId="0" applyFont="1"/>
    <xf numFmtId="3" fontId="10" fillId="2" borderId="1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164" fontId="2" fillId="4" borderId="7" xfId="0" applyNumberFormat="1" applyFont="1" applyFill="1" applyBorder="1" applyAlignment="1">
      <alignment horizontal="center" vertical="center" wrapText="1"/>
    </xf>
    <xf numFmtId="164" fontId="1" fillId="2" borderId="8" xfId="0" applyNumberFormat="1" applyFont="1" applyFill="1" applyBorder="1" applyAlignment="1">
      <alignment horizontal="center" vertical="center"/>
    </xf>
    <xf numFmtId="164" fontId="3" fillId="2" borderId="8" xfId="0" applyNumberFormat="1" applyFont="1" applyFill="1" applyBorder="1" applyAlignment="1">
      <alignment horizontal="center" vertical="center"/>
    </xf>
    <xf numFmtId="164" fontId="1" fillId="6" borderId="8" xfId="0" applyNumberFormat="1" applyFont="1" applyFill="1" applyBorder="1" applyAlignment="1">
      <alignment horizontal="center"/>
    </xf>
    <xf numFmtId="164" fontId="3" fillId="6" borderId="8" xfId="0" applyNumberFormat="1" applyFont="1" applyFill="1" applyBorder="1" applyAlignment="1">
      <alignment horizontal="center" vertical="center"/>
    </xf>
    <xf numFmtId="164" fontId="1" fillId="5" borderId="12" xfId="0" applyNumberFormat="1" applyFont="1" applyFill="1" applyBorder="1" applyAlignment="1">
      <alignment horizontal="center" vertical="center"/>
    </xf>
    <xf numFmtId="164" fontId="1" fillId="5" borderId="15" xfId="0" applyNumberFormat="1" applyFont="1" applyFill="1" applyBorder="1" applyAlignment="1">
      <alignment horizontal="center" vertical="center"/>
    </xf>
    <xf numFmtId="164" fontId="1" fillId="3" borderId="7" xfId="0" applyNumberFormat="1" applyFont="1" applyFill="1" applyBorder="1" applyAlignment="1">
      <alignment horizontal="center" vertical="center"/>
    </xf>
    <xf numFmtId="164" fontId="1" fillId="3" borderId="8" xfId="0" applyNumberFormat="1" applyFont="1" applyFill="1" applyBorder="1" applyAlignment="1">
      <alignment horizontal="center" vertical="center"/>
    </xf>
    <xf numFmtId="164" fontId="1" fillId="3" borderId="9" xfId="0" applyNumberFormat="1" applyFont="1" applyFill="1" applyBorder="1" applyAlignment="1">
      <alignment horizontal="center" vertical="center"/>
    </xf>
    <xf numFmtId="0" fontId="7" fillId="6" borderId="16" xfId="0" applyFont="1" applyFill="1" applyBorder="1" applyAlignment="1">
      <alignment horizontal="right" vertical="center" wrapText="1"/>
    </xf>
    <xf numFmtId="0" fontId="3" fillId="6" borderId="17" xfId="0" applyFont="1" applyFill="1" applyBorder="1" applyAlignment="1">
      <alignment horizontal="center" vertical="center" wrapText="1"/>
    </xf>
    <xf numFmtId="3" fontId="3" fillId="6" borderId="17" xfId="0" applyNumberFormat="1" applyFont="1" applyFill="1" applyBorder="1" applyAlignment="1">
      <alignment vertical="center"/>
    </xf>
    <xf numFmtId="3" fontId="5" fillId="6" borderId="17" xfId="0" applyNumberFormat="1" applyFont="1" applyFill="1" applyBorder="1" applyAlignment="1">
      <alignment vertical="center"/>
    </xf>
    <xf numFmtId="0" fontId="10" fillId="6" borderId="17" xfId="0" applyFont="1" applyFill="1" applyBorder="1" applyAlignment="1">
      <alignment horizontal="center" vertical="center" wrapText="1"/>
    </xf>
    <xf numFmtId="0" fontId="5" fillId="6" borderId="17" xfId="0" applyFont="1" applyFill="1" applyBorder="1" applyAlignment="1">
      <alignment vertical="center" wrapText="1"/>
    </xf>
    <xf numFmtId="0" fontId="11" fillId="7" borderId="1" xfId="0" applyFont="1" applyFill="1" applyBorder="1" applyAlignment="1">
      <alignment vertical="center" wrapText="1"/>
    </xf>
    <xf numFmtId="0" fontId="12" fillId="7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B15D6-F064-42EA-8C52-999A2B66D431}">
  <sheetPr>
    <pageSetUpPr fitToPage="1"/>
  </sheetPr>
  <dimension ref="B2:I34"/>
  <sheetViews>
    <sheetView tabSelected="1" zoomScale="115" zoomScaleNormal="115" workbookViewId="0">
      <selection activeCell="B2" sqref="B2"/>
    </sheetView>
  </sheetViews>
  <sheetFormatPr defaultRowHeight="12" x14ac:dyDescent="0.2"/>
  <cols>
    <col min="1" max="1" width="4.5703125" style="7" customWidth="1"/>
    <col min="2" max="2" width="44.140625" style="1" customWidth="1"/>
    <col min="3" max="3" width="6.7109375" style="6" customWidth="1"/>
    <col min="4" max="4" width="8.42578125" style="1" customWidth="1"/>
    <col min="5" max="5" width="7" style="7" customWidth="1"/>
    <col min="6" max="6" width="6.140625" style="18" customWidth="1"/>
    <col min="7" max="7" width="22.28515625" style="1" customWidth="1"/>
    <col min="8" max="8" width="7.85546875" style="26" customWidth="1"/>
    <col min="9" max="9" width="15.28515625" style="64" customWidth="1"/>
    <col min="10" max="16384" width="9.140625" style="7"/>
  </cols>
  <sheetData>
    <row r="2" spans="2:8" x14ac:dyDescent="0.2">
      <c r="B2" s="5">
        <v>46248</v>
      </c>
    </row>
    <row r="3" spans="2:8" ht="12.75" thickBot="1" x14ac:dyDescent="0.25">
      <c r="B3" s="7" t="s">
        <v>17</v>
      </c>
    </row>
    <row r="4" spans="2:8" ht="24" x14ac:dyDescent="0.2">
      <c r="B4" s="8" t="s">
        <v>28</v>
      </c>
      <c r="C4" s="2" t="s">
        <v>4</v>
      </c>
      <c r="D4" s="2" t="s">
        <v>2</v>
      </c>
      <c r="E4" s="2" t="s">
        <v>3</v>
      </c>
      <c r="F4" s="19" t="s">
        <v>1</v>
      </c>
      <c r="G4" s="2" t="s">
        <v>8</v>
      </c>
      <c r="H4" s="69" t="s">
        <v>5</v>
      </c>
    </row>
    <row r="5" spans="2:8" ht="31.5" customHeight="1" x14ac:dyDescent="0.2">
      <c r="B5" s="25" t="s">
        <v>22</v>
      </c>
      <c r="C5" s="9"/>
      <c r="D5" s="10"/>
      <c r="E5" s="11"/>
      <c r="F5" s="20"/>
      <c r="G5" s="3"/>
      <c r="H5" s="70"/>
    </row>
    <row r="6" spans="2:8" s="64" customFormat="1" ht="22.5" x14ac:dyDescent="0.2">
      <c r="B6" s="25" t="s">
        <v>18</v>
      </c>
      <c r="C6" s="12">
        <v>1</v>
      </c>
      <c r="D6" s="10">
        <v>5000</v>
      </c>
      <c r="E6" s="10"/>
      <c r="F6" s="27" t="s">
        <v>6</v>
      </c>
      <c r="G6" s="40" t="s">
        <v>19</v>
      </c>
      <c r="H6" s="71">
        <v>2.1</v>
      </c>
    </row>
    <row r="7" spans="2:8" s="64" customFormat="1" x14ac:dyDescent="0.2">
      <c r="B7" s="25" t="s">
        <v>27</v>
      </c>
      <c r="C7" s="12">
        <v>2</v>
      </c>
      <c r="D7" s="10">
        <v>42000</v>
      </c>
      <c r="E7" s="10"/>
      <c r="F7" s="27"/>
      <c r="G7" s="40" t="s">
        <v>27</v>
      </c>
      <c r="H7" s="71">
        <v>2.2999999999999998</v>
      </c>
    </row>
    <row r="8" spans="2:8" s="64" customFormat="1" ht="36.75" customHeight="1" x14ac:dyDescent="0.2">
      <c r="B8" s="25" t="s">
        <v>35</v>
      </c>
      <c r="C8" s="12">
        <v>3</v>
      </c>
      <c r="D8" s="10">
        <v>3000</v>
      </c>
      <c r="E8" s="10"/>
      <c r="F8" s="27"/>
      <c r="G8" s="40" t="s">
        <v>20</v>
      </c>
      <c r="H8" s="71">
        <v>2.4</v>
      </c>
    </row>
    <row r="9" spans="2:8" s="64" customFormat="1" ht="10.5" customHeight="1" x14ac:dyDescent="0.2">
      <c r="B9" s="17" t="s">
        <v>24</v>
      </c>
      <c r="C9" s="9"/>
      <c r="D9" s="10"/>
      <c r="E9" s="13">
        <f>SUM(D6:D8)</f>
        <v>50000</v>
      </c>
      <c r="F9" s="27"/>
      <c r="G9" s="40"/>
      <c r="H9" s="71"/>
    </row>
    <row r="10" spans="2:8" s="64" customFormat="1" ht="10.5" customHeight="1" x14ac:dyDescent="0.2">
      <c r="B10" s="60" t="s">
        <v>21</v>
      </c>
      <c r="C10" s="9"/>
      <c r="D10" s="10">
        <v>47000</v>
      </c>
      <c r="E10" s="13"/>
      <c r="F10" s="27"/>
      <c r="G10" s="40"/>
      <c r="H10" s="71"/>
    </row>
    <row r="11" spans="2:8" s="64" customFormat="1" ht="12" customHeight="1" x14ac:dyDescent="0.2">
      <c r="B11" s="60" t="s">
        <v>7</v>
      </c>
      <c r="C11" s="9"/>
      <c r="D11" s="10">
        <v>3000</v>
      </c>
      <c r="E11" s="13"/>
      <c r="F11" s="27"/>
      <c r="G11" s="40"/>
      <c r="H11" s="71"/>
    </row>
    <row r="12" spans="2:8" s="64" customFormat="1" ht="12" customHeight="1" x14ac:dyDescent="0.2">
      <c r="B12" s="60"/>
      <c r="C12" s="9"/>
      <c r="D12" s="24">
        <f>SUM(D10:D11)</f>
        <v>50000</v>
      </c>
      <c r="E12" s="13"/>
      <c r="F12" s="65"/>
      <c r="G12" s="40"/>
      <c r="H12" s="71"/>
    </row>
    <row r="13" spans="2:8" s="64" customFormat="1" ht="12" customHeight="1" x14ac:dyDescent="0.2">
      <c r="B13" s="25"/>
      <c r="C13" s="12"/>
      <c r="D13" s="10"/>
      <c r="E13" s="10"/>
      <c r="F13" s="27"/>
      <c r="G13" s="40"/>
      <c r="H13" s="71"/>
    </row>
    <row r="14" spans="2:8" s="64" customFormat="1" ht="35.25" customHeight="1" x14ac:dyDescent="0.2">
      <c r="B14" s="85" t="s">
        <v>29</v>
      </c>
      <c r="C14" s="61"/>
      <c r="D14" s="61"/>
      <c r="E14" s="62"/>
      <c r="F14" s="42"/>
      <c r="G14" s="43"/>
      <c r="H14" s="72"/>
    </row>
    <row r="15" spans="2:8" s="64" customFormat="1" ht="26.25" customHeight="1" x14ac:dyDescent="0.2">
      <c r="B15" s="86" t="s">
        <v>30</v>
      </c>
      <c r="C15" s="28" t="s">
        <v>10</v>
      </c>
      <c r="D15" s="29">
        <v>84000</v>
      </c>
      <c r="E15" s="37"/>
      <c r="F15" s="31" t="s">
        <v>0</v>
      </c>
      <c r="G15" s="38" t="s">
        <v>27</v>
      </c>
      <c r="H15" s="73">
        <v>2.2999999999999998</v>
      </c>
    </row>
    <row r="16" spans="2:8" s="64" customFormat="1" ht="48" x14ac:dyDescent="0.2">
      <c r="B16" s="86" t="s">
        <v>31</v>
      </c>
      <c r="C16" s="28" t="s">
        <v>11</v>
      </c>
      <c r="D16" s="29">
        <v>14000</v>
      </c>
      <c r="E16" s="37"/>
      <c r="F16" s="31" t="s">
        <v>0</v>
      </c>
      <c r="G16" s="38" t="s">
        <v>27</v>
      </c>
      <c r="H16" s="73">
        <v>2.2999999999999998</v>
      </c>
    </row>
    <row r="17" spans="2:9" ht="23.25" customHeight="1" x14ac:dyDescent="0.2">
      <c r="B17" s="86" t="s">
        <v>32</v>
      </c>
      <c r="C17" s="28" t="s">
        <v>12</v>
      </c>
      <c r="D17" s="29">
        <v>13000</v>
      </c>
      <c r="E17" s="37"/>
      <c r="F17" s="31" t="s">
        <v>0</v>
      </c>
      <c r="G17" s="38" t="s">
        <v>27</v>
      </c>
      <c r="H17" s="73">
        <v>2.2999999999999998</v>
      </c>
    </row>
    <row r="18" spans="2:9" ht="23.25" customHeight="1" x14ac:dyDescent="0.2">
      <c r="B18" s="86" t="s">
        <v>16</v>
      </c>
      <c r="C18" s="28" t="s">
        <v>13</v>
      </c>
      <c r="D18" s="29">
        <v>2000</v>
      </c>
      <c r="E18" s="37"/>
      <c r="F18" s="31" t="s">
        <v>0</v>
      </c>
      <c r="G18" s="38" t="s">
        <v>27</v>
      </c>
      <c r="H18" s="73">
        <v>2.2999999999999998</v>
      </c>
    </row>
    <row r="19" spans="2:9" ht="39" customHeight="1" x14ac:dyDescent="0.2">
      <c r="B19" s="86" t="s">
        <v>33</v>
      </c>
      <c r="C19" s="28" t="s">
        <v>14</v>
      </c>
      <c r="D19" s="29">
        <v>9000</v>
      </c>
      <c r="E19" s="37"/>
      <c r="F19" s="31" t="s">
        <v>0</v>
      </c>
      <c r="G19" s="38" t="s">
        <v>27</v>
      </c>
      <c r="H19" s="73">
        <v>2.2999999999999998</v>
      </c>
    </row>
    <row r="20" spans="2:9" ht="37.5" customHeight="1" x14ac:dyDescent="0.2">
      <c r="B20" s="86" t="s">
        <v>34</v>
      </c>
      <c r="C20" s="41" t="s">
        <v>15</v>
      </c>
      <c r="D20" s="29">
        <v>3000</v>
      </c>
      <c r="E20" s="29"/>
      <c r="F20" s="31" t="s">
        <v>0</v>
      </c>
      <c r="G20" s="38" t="s">
        <v>20</v>
      </c>
      <c r="H20" s="73">
        <v>2.4</v>
      </c>
    </row>
    <row r="21" spans="2:9" ht="16.5" customHeight="1" x14ac:dyDescent="0.2">
      <c r="B21" s="79" t="s">
        <v>25</v>
      </c>
      <c r="C21" s="80"/>
      <c r="D21" s="81"/>
      <c r="E21" s="82">
        <f xml:space="preserve"> SUM(D15:D20)</f>
        <v>125000</v>
      </c>
      <c r="F21" s="83"/>
      <c r="G21" s="84"/>
      <c r="H21" s="73"/>
    </row>
    <row r="22" spans="2:9" ht="16.5" customHeight="1" x14ac:dyDescent="0.2">
      <c r="B22" s="30"/>
      <c r="C22" s="28"/>
      <c r="D22" s="29"/>
      <c r="E22" s="37"/>
      <c r="F22" s="31"/>
      <c r="G22" s="38"/>
      <c r="H22" s="73"/>
    </row>
    <row r="23" spans="2:9" x14ac:dyDescent="0.2">
      <c r="B23" s="63" t="s">
        <v>23</v>
      </c>
      <c r="C23" s="44"/>
      <c r="D23" s="45"/>
      <c r="E23" s="46">
        <f xml:space="preserve"> E9 + E21</f>
        <v>175000</v>
      </c>
      <c r="F23" s="47"/>
      <c r="G23" s="48"/>
      <c r="H23" s="74"/>
    </row>
    <row r="24" spans="2:9" ht="12.75" thickBot="1" x14ac:dyDescent="0.25">
      <c r="B24" s="54"/>
      <c r="C24" s="55"/>
      <c r="D24" s="56"/>
      <c r="E24" s="57"/>
      <c r="F24" s="58"/>
      <c r="G24" s="59"/>
      <c r="H24" s="75"/>
    </row>
    <row r="25" spans="2:9" x14ac:dyDescent="0.2">
      <c r="B25" s="66" t="s">
        <v>26</v>
      </c>
      <c r="C25" s="49"/>
      <c r="D25" s="50">
        <f xml:space="preserve"> D6</f>
        <v>5000</v>
      </c>
      <c r="E25" s="51"/>
      <c r="F25" s="52"/>
      <c r="G25" s="53" t="s">
        <v>19</v>
      </c>
      <c r="H25" s="76">
        <v>2.1</v>
      </c>
    </row>
    <row r="26" spans="2:9" x14ac:dyDescent="0.2">
      <c r="B26" s="67"/>
      <c r="C26" s="14"/>
      <c r="D26" s="15">
        <f>SUM(D7,D15,D16,D17,D18,D19)</f>
        <v>164000</v>
      </c>
      <c r="E26" s="32"/>
      <c r="F26" s="21"/>
      <c r="G26" s="39" t="s">
        <v>27</v>
      </c>
      <c r="H26" s="77">
        <v>2.2999999999999998</v>
      </c>
    </row>
    <row r="27" spans="2:9" ht="24" x14ac:dyDescent="0.2">
      <c r="B27" s="67"/>
      <c r="C27" s="14"/>
      <c r="D27" s="15">
        <f>SUM(D8,D20)</f>
        <v>6000</v>
      </c>
      <c r="E27" s="32"/>
      <c r="F27" s="21"/>
      <c r="G27" s="39" t="s">
        <v>20</v>
      </c>
      <c r="H27" s="77">
        <v>2.4</v>
      </c>
    </row>
    <row r="28" spans="2:9" customFormat="1" ht="31.5" customHeight="1" thickBot="1" x14ac:dyDescent="0.3">
      <c r="B28" s="68"/>
      <c r="C28" s="33"/>
      <c r="D28" s="34">
        <f>SUM(D25:D27)</f>
        <v>175000</v>
      </c>
      <c r="E28" s="35"/>
      <c r="F28" s="36"/>
      <c r="G28" s="36"/>
      <c r="H28" s="78"/>
      <c r="I28" s="64"/>
    </row>
    <row r="29" spans="2:9" x14ac:dyDescent="0.2">
      <c r="B29" s="4"/>
      <c r="C29" s="16"/>
      <c r="D29" s="16"/>
      <c r="E29" s="16"/>
      <c r="F29" s="22"/>
      <c r="G29" s="4"/>
    </row>
    <row r="30" spans="2:9" ht="12.75" customHeight="1" x14ac:dyDescent="0.2">
      <c r="B30" s="1" t="s">
        <v>9</v>
      </c>
    </row>
    <row r="34" spans="3:9" s="1" customFormat="1" x14ac:dyDescent="0.2">
      <c r="C34" s="6"/>
      <c r="E34" s="7"/>
      <c r="F34" s="23"/>
      <c r="H34" s="26"/>
      <c r="I34" s="64"/>
    </row>
  </sheetData>
  <pageMargins left="0.7" right="0.7" top="0.75" bottom="0.75" header="0.3" footer="0.3"/>
  <pageSetup scale="91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FY-CTP26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Kurt Donaldson</dc:creator>
  <cp:lastModifiedBy>Kurt Donaldson</cp:lastModifiedBy>
  <cp:lastPrinted>2022-06-17T20:56:04Z</cp:lastPrinted>
  <dcterms:created xsi:type="dcterms:W3CDTF">2022-02-11T13:56:38Z</dcterms:created>
  <dcterms:modified xsi:type="dcterms:W3CDTF">2026-08-14T16:37:05Z</dcterms:modified>
</cp:coreProperties>
</file>